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ORDINACIONES\COMEX\ARCHIVOS WEB\2025\MARZO\"/>
    </mc:Choice>
  </mc:AlternateContent>
  <bookViews>
    <workbookView xWindow="0" yWindow="0" windowWidth="28800" windowHeight="11430"/>
  </bookViews>
  <sheets>
    <sheet name="ME014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1" i="1" l="1"/>
  <c r="I31" i="1" l="1"/>
  <c r="H31" i="1" l="1"/>
  <c r="G31" i="1"/>
  <c r="F31" i="1" l="1"/>
  <c r="E31" i="1" l="1"/>
  <c r="D31" i="1" l="1"/>
  <c r="C31" i="1" l="1"/>
  <c r="N30" i="1" l="1"/>
  <c r="M30" i="1"/>
  <c r="L30" i="1"/>
  <c r="K30" i="1"/>
  <c r="J30" i="1"/>
  <c r="I30" i="1"/>
  <c r="H30" i="1"/>
  <c r="G30" i="1"/>
  <c r="F30" i="1"/>
  <c r="E30" i="1"/>
  <c r="D30" i="1"/>
  <c r="C30" i="1"/>
</calcChain>
</file>

<file path=xl/sharedStrings.xml><?xml version="1.0" encoding="utf-8"?>
<sst xmlns="http://schemas.openxmlformats.org/spreadsheetml/2006/main" count="17" uniqueCount="17">
  <si>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</si>
  <si>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</si>
  <si>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</si>
  <si>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</si>
  <si>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</si>
  <si>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</si>
  <si>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</si>
  <si>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</si>
  <si>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</si>
  <si>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</si>
  <si>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</si>
  <si>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</si>
  <si>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</si>
  <si>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estadisticaslecheria@magyp.gob.ar</t>
  </si>
  <si>
    <t xml:space="preserve">Fuente: INDEC </t>
  </si>
  <si>
    <t>Elaborados por la Dirección Nacional de Lechería - Secretaría de Agricultura, Ganadería y Pesca</t>
  </si>
  <si>
    <t>Balanza comercial (toneladas por mes 1991-2025)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</si>
</sst>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;[Red]\-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8"/>
      <color theme="1"/>
      <name val="Trebuchet MS"/>
      <family val="2"/>
    </font>
    <font>
      <sz val="10"/>
      <color theme="1"/>
      <name val="Trebuchet MS"/>
      <family val="2"/>
    </font>
    <font>
      <sz val="8"/>
      <color rgb="FF000000"/>
      <name val="Trebuchet MS"/>
      <family val="2"/>
    </font>
    <font>
      <u/>
      <sz val="12"/>
      <color theme="10"/>
      <name val="Trebuchet MS"/>
      <family val="2"/>
    </font>
    <font>
      <u/>
      <sz val="8"/>
      <color theme="10"/>
      <name val="Trebuchet MS"/>
      <family val="2"/>
    </font>
    <font>
      <b/>
      <sz val="10"/>
      <color theme="4" tint="-0.249977111117893"/>
      <name val="Trebuchet MS"/>
      <family val="2"/>
    </font>
    <font>
      <b/>
      <sz val="8"/>
      <color theme="0"/>
      <name val="Trebuchet MS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rebuchet MS"/>
      <family val="2"/>
    </font>
  </fonts>
  <fills count="38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10" borderId="14" applyNumberFormat="0" applyAlignment="0" applyProtection="0"/>
    <xf numFmtId="0" fontId="19" fillId="11" borderId="15" applyNumberFormat="0" applyAlignment="0" applyProtection="0"/>
    <xf numFmtId="0" fontId="20" fillId="11" borderId="14" applyNumberFormat="0" applyAlignment="0" applyProtection="0"/>
    <xf numFmtId="0" fontId="21" fillId="0" borderId="16" applyNumberFormat="0" applyFill="0" applyAlignment="0" applyProtection="0"/>
    <xf numFmtId="0" fontId="22" fillId="12" borderId="17" applyNumberFormat="0" applyAlignment="0" applyProtection="0"/>
    <xf numFmtId="0" fontId="23" fillId="0" borderId="0" applyNumberFormat="0" applyFill="0" applyBorder="0" applyAlignment="0" applyProtection="0"/>
    <xf numFmtId="0" fontId="10" fillId="13" borderId="18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9" applyNumberFormat="0" applyFill="0" applyAlignment="0" applyProtection="0"/>
    <xf numFmtId="0" fontId="26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26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26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26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26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26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27" fillId="0" borderId="0"/>
  </cellStyleXfs>
  <cellXfs count="18">
    <xf numFmtId="0" fontId="0" fillId="0" borderId="0" xfId="0"/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6" borderId="0" xfId="0" applyFont="1" applyFill="1" applyAlignment="1">
      <alignment vertical="center"/>
    </xf>
    <xf numFmtId="0" fontId="4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7" fillId="3" borderId="0" xfId="1" applyFont="1" applyFill="1" applyAlignment="1">
      <alignment horizontal="left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center" vertical="center"/>
    </xf>
    <xf numFmtId="164" fontId="3" fillId="4" borderId="4" xfId="0" applyNumberFormat="1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164" fontId="3" fillId="4" borderId="9" xfId="0" applyNumberFormat="1" applyFont="1" applyFill="1" applyBorder="1" applyAlignment="1">
      <alignment horizontal="center" vertical="center"/>
    </xf>
    <xf numFmtId="164" fontId="3" fillId="4" borderId="10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1" builtinId="8"/>
    <cellStyle name="Incorrecto" xfId="8" builtinId="27" customBuiltin="1"/>
    <cellStyle name="Neutral" xfId="9" builtinId="28" customBuiltin="1"/>
    <cellStyle name="Normal" xfId="0" builtinId="0"/>
    <cellStyle name="Normal 2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8">
    <dxf>
      <fill>
        <patternFill>
          <bgColor theme="3" tint="0.59996337778862885"/>
        </patternFill>
      </fill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z val="18"/>
        <color theme="0"/>
      </font>
      <fill>
        <patternFill>
          <bgColor rgb="FFFF9900"/>
        </patternFill>
      </fill>
    </dxf>
    <dxf>
      <font>
        <b/>
        <i val="0"/>
        <sz val="18"/>
        <color theme="0"/>
      </font>
      <fill>
        <patternFill patternType="solid">
          <bgColor rgb="FFFF5050"/>
        </patternFill>
      </fill>
    </dxf>
    <dxf>
      <font>
        <b/>
        <i val="0"/>
        <sz val="18"/>
        <color theme="0"/>
      </font>
      <fill>
        <patternFill>
          <bgColor rgb="FF3399FF"/>
        </patternFill>
      </fill>
    </dxf>
    <dxf>
      <fill>
        <patternFill>
          <bgColor rgb="FF00B050"/>
        </patternFill>
      </fill>
    </dxf>
    <dxf>
      <font>
        <b/>
        <i val="0"/>
        <sz val="18"/>
        <color theme="0"/>
      </font>
      <fill>
        <patternFill>
          <bgColor rgb="FF00CC99"/>
        </patternFill>
      </fill>
    </dxf>
    <dxf>
      <fill>
        <patternFill patternType="solid">
          <bgColor rgb="FF33CC33"/>
        </patternFill>
      </fill>
    </dxf>
    <dxf>
      <fill>
        <patternFill>
          <bgColor rgb="FF92D050"/>
        </patternFill>
      </fill>
    </dxf>
  </dxfs>
  <tableStyles count="9" defaultTableStyle="TableStyleMedium2" defaultPivotStyle="PivotStyleLight16">
    <tableStyle name="Estilo de segmentación de datos 1" pivot="0" table="0" count="0"/>
    <tableStyle name="Estilo de segmentación de datos 2" pivot="0" table="0" count="1">
      <tableStyleElement type="wholeTable" dxfId="7"/>
    </tableStyle>
    <tableStyle name="Estilo de segmentación de datos 3" pivot="0" table="0" count="1">
      <tableStyleElement type="headerRow" dxfId="6"/>
    </tableStyle>
    <tableStyle name="Estilo de segmentación de datos 4" pivot="0" table="0" count="1">
      <tableStyleElement type="wholeTable" dxfId="5"/>
    </tableStyle>
    <tableStyle name="Estilo de segmentación de datos 5" pivot="0" table="0" count="1">
      <tableStyleElement type="headerRow" dxfId="4"/>
    </tableStyle>
    <tableStyle name="Estilo de segmentación de datos 6" pivot="0" table="0" count="1">
      <tableStyleElement type="wholeTable" dxfId="3"/>
    </tableStyle>
    <tableStyle name="Estilo de segmentación de datos 7" pivot="0" table="0" count="1">
      <tableStyleElement type="wholeTable" dxfId="2"/>
    </tableStyle>
    <tableStyle name="Estilo de segmentación de datos 8" pivot="0" table="0" count="1">
      <tableStyleElement type="wholeTable" dxfId="1"/>
    </tableStyle>
    <tableStyle name="Estilo de tabla dinámica 1" table="0" count="1">
      <tableStyleElement type="wholeTable" dxfId="0"/>
    </tableStyle>
  </tableStyles>
  <colors>
    <mruColors>
      <color rgb="FF4F81BD"/>
      <color rgb="FF9BC2E6"/>
      <color rgb="FFDDEBF7"/>
      <color rgb="FFDD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stadisticaslecheria@magyp.gob.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45"/>
  <sheetViews>
    <sheetView tabSelected="1" zoomScale="66" zoomScaleNormal="66" workbookViewId="0">
      <selection activeCell="K43" sqref="K43"/>
    </sheetView>
  </sheetViews>
  <sheetFormatPr baseColWidth="10" defaultColWidth="26.42578125" defaultRowHeight="16.5" x14ac:dyDescent="0.25"/>
  <cols>
    <col min="1" max="1" width="26.42578125" style="1"/>
    <col min="2" max="2" width="14.140625" style="2" customWidth="1"/>
    <col min="3" max="14" width="13.5703125" style="1" customWidth="1"/>
    <col min="15" max="15" width="26.42578125" style="1"/>
    <col min="16" max="16" width="20.28515625" style="1" customWidth="1"/>
    <col min="17" max="16384" width="26.42578125" style="1"/>
  </cols>
  <sheetData>
    <row r="2" spans="2:14" ht="16.5" customHeight="1" x14ac:dyDescent="0.25">
      <c r="B2" s="17" t="s">
        <v>16</v>
      </c>
      <c r="C2" s="17"/>
      <c r="D2" s="17"/>
      <c r="E2" s="17"/>
      <c r="F2" s="17"/>
      <c r="G2" s="17"/>
    </row>
    <row r="3" spans="2:14" ht="17.25" thickBot="1" x14ac:dyDescent="0.3"/>
    <row r="4" spans="2:14" x14ac:dyDescent="0.25">
      <c r="B4" s="11" t="s">
        <v>12</v>
      </c>
      <c r="C4" s="14" t="s">
        <v>0</v>
      </c>
      <c r="D4" s="11" t="s">
        <v>1</v>
      </c>
      <c r="E4" s="11" t="s">
        <v>2</v>
      </c>
      <c r="F4" s="11" t="s">
        <v>3</v>
      </c>
      <c r="G4" s="11" t="s">
        <v>4</v>
      </c>
      <c r="H4" s="11" t="s">
        <v>5</v>
      </c>
      <c r="I4" s="11" t="s">
        <v>6</v>
      </c>
      <c r="J4" s="11" t="s">
        <v>7</v>
      </c>
      <c r="K4" s="11" t="s">
        <v>8</v>
      </c>
      <c r="L4" s="11" t="s">
        <v>9</v>
      </c>
      <c r="M4" s="11" t="s">
        <v>10</v>
      </c>
      <c r="N4" s="11" t="s">
        <v>11</v>
      </c>
    </row>
    <row r="5" spans="2:14" x14ac:dyDescent="0.25">
      <c r="B5" s="12">
        <v>1991</v>
      </c>
      <c r="C5" s="15">
        <v>2187.4</v>
      </c>
      <c r="D5" s="7">
        <v>4253.8</v>
      </c>
      <c r="E5" s="7">
        <v>5068.3</v>
      </c>
      <c r="F5" s="7">
        <v>4208.7</v>
      </c>
      <c r="G5" s="7">
        <v>2441.1</v>
      </c>
      <c r="H5" s="7">
        <v>436</v>
      </c>
      <c r="I5" s="7">
        <v>-7942.8</v>
      </c>
      <c r="J5" s="7">
        <v>-7135.6</v>
      </c>
      <c r="K5" s="7">
        <v>-4033.9</v>
      </c>
      <c r="L5" s="7">
        <v>-3749.2</v>
      </c>
      <c r="M5" s="7">
        <v>-3973.1</v>
      </c>
      <c r="N5" s="8">
        <v>-2556.5</v>
      </c>
    </row>
    <row r="6" spans="2:14" x14ac:dyDescent="0.25">
      <c r="B6" s="12">
        <v>1992</v>
      </c>
      <c r="C6" s="15">
        <v>-1506.6</v>
      </c>
      <c r="D6" s="7">
        <v>-521.70000000000005</v>
      </c>
      <c r="E6" s="7">
        <v>-5299.3</v>
      </c>
      <c r="F6" s="7">
        <v>-5644.3</v>
      </c>
      <c r="G6" s="7">
        <v>-8363.2999999999993</v>
      </c>
      <c r="H6" s="7">
        <v>-10758.3</v>
      </c>
      <c r="I6" s="7">
        <v>-11018.8</v>
      </c>
      <c r="J6" s="7">
        <v>-7059.1</v>
      </c>
      <c r="K6" s="7">
        <v>-3137.9</v>
      </c>
      <c r="L6" s="7">
        <v>-4668.5</v>
      </c>
      <c r="M6" s="7">
        <v>-1851.6</v>
      </c>
      <c r="N6" s="8">
        <v>-3319.2</v>
      </c>
    </row>
    <row r="7" spans="2:14" x14ac:dyDescent="0.25">
      <c r="B7" s="12">
        <v>1993</v>
      </c>
      <c r="C7" s="15">
        <v>2344.5</v>
      </c>
      <c r="D7" s="7">
        <v>2768.9</v>
      </c>
      <c r="E7" s="7">
        <v>638.20000000000005</v>
      </c>
      <c r="F7" s="7">
        <v>374.8</v>
      </c>
      <c r="G7" s="7">
        <v>-1559</v>
      </c>
      <c r="H7" s="7">
        <v>209</v>
      </c>
      <c r="I7" s="7">
        <v>-77.400000000000006</v>
      </c>
      <c r="J7" s="7">
        <v>-1673.8</v>
      </c>
      <c r="K7" s="7">
        <v>346</v>
      </c>
      <c r="L7" s="7">
        <v>-570</v>
      </c>
      <c r="M7" s="7">
        <v>-569.4</v>
      </c>
      <c r="N7" s="8">
        <v>425.4</v>
      </c>
    </row>
    <row r="8" spans="2:14" x14ac:dyDescent="0.25">
      <c r="B8" s="12">
        <v>1994</v>
      </c>
      <c r="C8" s="15">
        <v>-1120.7</v>
      </c>
      <c r="D8" s="7">
        <v>27.6</v>
      </c>
      <c r="E8" s="7">
        <v>-2167.6999999999998</v>
      </c>
      <c r="F8" s="7">
        <v>-129</v>
      </c>
      <c r="G8" s="7">
        <v>-3936</v>
      </c>
      <c r="H8" s="7">
        <v>-1779.2</v>
      </c>
      <c r="I8" s="7">
        <v>-4439.6000000000004</v>
      </c>
      <c r="J8" s="7">
        <v>906.5</v>
      </c>
      <c r="K8" s="7">
        <v>7259.8</v>
      </c>
      <c r="L8" s="7">
        <v>6991.4</v>
      </c>
      <c r="M8" s="7">
        <v>9087.5</v>
      </c>
      <c r="N8" s="8">
        <v>4362.7</v>
      </c>
    </row>
    <row r="9" spans="2:14" x14ac:dyDescent="0.25">
      <c r="B9" s="12">
        <v>1995</v>
      </c>
      <c r="C9" s="15">
        <v>7050.8</v>
      </c>
      <c r="D9" s="7">
        <v>5253.3</v>
      </c>
      <c r="E9" s="7">
        <v>4046.5</v>
      </c>
      <c r="F9" s="7">
        <v>7586.4</v>
      </c>
      <c r="G9" s="7">
        <v>3076.4</v>
      </c>
      <c r="H9" s="7">
        <v>6710.2</v>
      </c>
      <c r="I9" s="7">
        <v>3655.1</v>
      </c>
      <c r="J9" s="7">
        <v>7415.3</v>
      </c>
      <c r="K9" s="7">
        <v>11010.8</v>
      </c>
      <c r="L9" s="7">
        <v>7208</v>
      </c>
      <c r="M9" s="7">
        <v>8938</v>
      </c>
      <c r="N9" s="8">
        <v>8366.2000000000007</v>
      </c>
    </row>
    <row r="10" spans="2:14" x14ac:dyDescent="0.25">
      <c r="B10" s="12">
        <v>1996</v>
      </c>
      <c r="C10" s="15">
        <v>9634</v>
      </c>
      <c r="D10" s="7">
        <v>7287.1</v>
      </c>
      <c r="E10" s="7">
        <v>9768.4</v>
      </c>
      <c r="F10" s="7">
        <v>9106</v>
      </c>
      <c r="G10" s="7">
        <v>9155</v>
      </c>
      <c r="H10" s="7">
        <v>9612.6</v>
      </c>
      <c r="I10" s="7">
        <v>7357.6</v>
      </c>
      <c r="J10" s="7">
        <v>4875.8999999999996</v>
      </c>
      <c r="K10" s="7">
        <v>6732.8</v>
      </c>
      <c r="L10" s="7">
        <v>7002.3</v>
      </c>
      <c r="M10" s="7">
        <v>5415.9</v>
      </c>
      <c r="N10" s="8">
        <v>4040</v>
      </c>
    </row>
    <row r="11" spans="2:14" x14ac:dyDescent="0.25">
      <c r="B11" s="12">
        <v>1997</v>
      </c>
      <c r="C11" s="15">
        <v>5759.3</v>
      </c>
      <c r="D11" s="7">
        <v>5468</v>
      </c>
      <c r="E11" s="7">
        <v>5781.3</v>
      </c>
      <c r="F11" s="7">
        <v>8938.9</v>
      </c>
      <c r="G11" s="7">
        <v>7727</v>
      </c>
      <c r="H11" s="7">
        <v>8762</v>
      </c>
      <c r="I11" s="7">
        <v>6245.3</v>
      </c>
      <c r="J11" s="7">
        <v>6827</v>
      </c>
      <c r="K11" s="7">
        <v>8613</v>
      </c>
      <c r="L11" s="7">
        <v>12165.9</v>
      </c>
      <c r="M11" s="7">
        <v>11119.3</v>
      </c>
      <c r="N11" s="8">
        <v>11257.2</v>
      </c>
    </row>
    <row r="12" spans="2:14" x14ac:dyDescent="0.25">
      <c r="B12" s="12">
        <v>1998</v>
      </c>
      <c r="C12" s="15">
        <v>8516.5</v>
      </c>
      <c r="D12" s="7">
        <v>10691.5</v>
      </c>
      <c r="E12" s="7">
        <v>13206.7</v>
      </c>
      <c r="F12" s="7">
        <v>9825</v>
      </c>
      <c r="G12" s="7">
        <v>7618.5</v>
      </c>
      <c r="H12" s="7">
        <v>7427.1</v>
      </c>
      <c r="I12" s="7">
        <v>9736.1</v>
      </c>
      <c r="J12" s="7">
        <v>7813.1</v>
      </c>
      <c r="K12" s="7">
        <v>11164.5</v>
      </c>
      <c r="L12" s="7">
        <v>8633.7999999999993</v>
      </c>
      <c r="M12" s="7">
        <v>15427</v>
      </c>
      <c r="N12" s="8">
        <v>16404.900000000001</v>
      </c>
    </row>
    <row r="13" spans="2:14" x14ac:dyDescent="0.25">
      <c r="B13" s="12">
        <v>1999</v>
      </c>
      <c r="C13" s="15">
        <v>12910.4</v>
      </c>
      <c r="D13" s="7">
        <v>8575.7000000000007</v>
      </c>
      <c r="E13" s="7">
        <v>15910.7</v>
      </c>
      <c r="F13" s="7">
        <v>18851.400000000001</v>
      </c>
      <c r="G13" s="7">
        <v>14389.9</v>
      </c>
      <c r="H13" s="7">
        <v>16965.099999999999</v>
      </c>
      <c r="I13" s="7">
        <v>15393.8</v>
      </c>
      <c r="J13" s="7">
        <v>14691.3</v>
      </c>
      <c r="K13" s="7">
        <v>17959.900000000001</v>
      </c>
      <c r="L13" s="7">
        <v>18515.8</v>
      </c>
      <c r="M13" s="7">
        <v>20902.5</v>
      </c>
      <c r="N13" s="8">
        <v>24177.4</v>
      </c>
    </row>
    <row r="14" spans="2:14" x14ac:dyDescent="0.25">
      <c r="B14" s="12">
        <v>2000</v>
      </c>
      <c r="C14" s="15">
        <v>22144.9</v>
      </c>
      <c r="D14" s="7">
        <v>14728.3</v>
      </c>
      <c r="E14" s="7">
        <v>13911.7</v>
      </c>
      <c r="F14" s="7">
        <v>10386.700000000001</v>
      </c>
      <c r="G14" s="7">
        <v>10997</v>
      </c>
      <c r="H14" s="7">
        <v>10042.799999999999</v>
      </c>
      <c r="I14" s="7">
        <v>14068.3</v>
      </c>
      <c r="J14" s="7">
        <v>12360.4</v>
      </c>
      <c r="K14" s="7">
        <v>8255.4</v>
      </c>
      <c r="L14" s="7">
        <v>10284.6</v>
      </c>
      <c r="M14" s="7">
        <v>15076.1</v>
      </c>
      <c r="N14" s="8">
        <v>12914.9</v>
      </c>
    </row>
    <row r="15" spans="2:14" x14ac:dyDescent="0.25">
      <c r="B15" s="12">
        <v>2001</v>
      </c>
      <c r="C15" s="15">
        <v>15716.2</v>
      </c>
      <c r="D15" s="7">
        <v>7979.2</v>
      </c>
      <c r="E15" s="7">
        <v>7651.5</v>
      </c>
      <c r="F15" s="7">
        <v>7583.9</v>
      </c>
      <c r="G15" s="7">
        <v>10497.4</v>
      </c>
      <c r="H15" s="7">
        <v>12668.9</v>
      </c>
      <c r="I15" s="7">
        <v>9318.2000000000007</v>
      </c>
      <c r="J15" s="7">
        <v>9406.4</v>
      </c>
      <c r="K15" s="7">
        <v>6151.2</v>
      </c>
      <c r="L15" s="7">
        <v>9127.6</v>
      </c>
      <c r="M15" s="7">
        <v>24222.1</v>
      </c>
      <c r="N15" s="8">
        <v>9876.2000000000007</v>
      </c>
    </row>
    <row r="16" spans="2:14" x14ac:dyDescent="0.25">
      <c r="B16" s="12">
        <v>2002</v>
      </c>
      <c r="C16" s="15">
        <v>15772.2</v>
      </c>
      <c r="D16" s="7">
        <v>17896.599999999999</v>
      </c>
      <c r="E16" s="7">
        <v>15453.4</v>
      </c>
      <c r="F16" s="7">
        <v>14220.5</v>
      </c>
      <c r="G16" s="7">
        <v>14378.5</v>
      </c>
      <c r="H16" s="7">
        <v>17434.3</v>
      </c>
      <c r="I16" s="7">
        <v>16964.599999999999</v>
      </c>
      <c r="J16" s="7">
        <v>13438.1</v>
      </c>
      <c r="K16" s="7">
        <v>19675.8</v>
      </c>
      <c r="L16" s="7">
        <v>20686.099999999999</v>
      </c>
      <c r="M16" s="7">
        <v>20686.099999999999</v>
      </c>
      <c r="N16" s="8">
        <v>20892.400000000001</v>
      </c>
    </row>
    <row r="17" spans="2:14" x14ac:dyDescent="0.25">
      <c r="B17" s="12">
        <v>2003</v>
      </c>
      <c r="C17" s="15">
        <v>14901.3</v>
      </c>
      <c r="D17" s="7">
        <v>14480.5</v>
      </c>
      <c r="E17" s="7">
        <v>13475.9</v>
      </c>
      <c r="F17" s="7">
        <v>7710.2</v>
      </c>
      <c r="G17" s="7">
        <v>7277.2</v>
      </c>
      <c r="H17" s="7">
        <v>4847.3999999999996</v>
      </c>
      <c r="I17" s="7">
        <v>6486.8</v>
      </c>
      <c r="J17" s="7">
        <v>9848.2000000000007</v>
      </c>
      <c r="K17" s="7">
        <v>13893</v>
      </c>
      <c r="L17" s="7">
        <v>18743.400000000001</v>
      </c>
      <c r="M17" s="7">
        <v>18927.7</v>
      </c>
      <c r="N17" s="8">
        <v>22529.7</v>
      </c>
    </row>
    <row r="18" spans="2:14" x14ac:dyDescent="0.25">
      <c r="B18" s="12">
        <v>2004</v>
      </c>
      <c r="C18" s="15">
        <v>16033.5</v>
      </c>
      <c r="D18" s="7">
        <v>19544.900000000001</v>
      </c>
      <c r="E18" s="7">
        <v>16064.6</v>
      </c>
      <c r="F18" s="7">
        <v>18300.2</v>
      </c>
      <c r="G18" s="7">
        <v>18437.7</v>
      </c>
      <c r="H18" s="7">
        <v>16256.4</v>
      </c>
      <c r="I18" s="7">
        <v>21057.5</v>
      </c>
      <c r="J18" s="7">
        <v>22991.9</v>
      </c>
      <c r="K18" s="7">
        <v>25788.6</v>
      </c>
      <c r="L18" s="7">
        <v>27611.5</v>
      </c>
      <c r="M18" s="7">
        <v>30359.4</v>
      </c>
      <c r="N18" s="8">
        <v>27284.6</v>
      </c>
    </row>
    <row r="19" spans="2:14" x14ac:dyDescent="0.25">
      <c r="B19" s="12">
        <v>2005</v>
      </c>
      <c r="C19" s="15">
        <v>28986.799999999999</v>
      </c>
      <c r="D19" s="7">
        <v>22176.7</v>
      </c>
      <c r="E19" s="7">
        <v>20203.7</v>
      </c>
      <c r="F19" s="7">
        <v>18721.5</v>
      </c>
      <c r="G19" s="7">
        <v>19829</v>
      </c>
      <c r="H19" s="7">
        <v>17338.2</v>
      </c>
      <c r="I19" s="7">
        <v>19215.2</v>
      </c>
      <c r="J19" s="7">
        <v>19208.599999999999</v>
      </c>
      <c r="K19" s="7">
        <v>21642.2</v>
      </c>
      <c r="L19" s="7">
        <v>22556.2</v>
      </c>
      <c r="M19" s="7">
        <v>26991.9</v>
      </c>
      <c r="N19" s="8">
        <v>24666.2</v>
      </c>
    </row>
    <row r="20" spans="2:14" x14ac:dyDescent="0.25">
      <c r="B20" s="12">
        <v>2006</v>
      </c>
      <c r="C20" s="15">
        <v>18816.8</v>
      </c>
      <c r="D20" s="7">
        <v>28058</v>
      </c>
      <c r="E20" s="7">
        <v>27447.3</v>
      </c>
      <c r="F20" s="7">
        <v>24964.6</v>
      </c>
      <c r="G20" s="7">
        <v>25341.3</v>
      </c>
      <c r="H20" s="7">
        <v>26232.3</v>
      </c>
      <c r="I20" s="7">
        <v>22805.5</v>
      </c>
      <c r="J20" s="7">
        <v>26597.200000000001</v>
      </c>
      <c r="K20" s="7">
        <v>32606.3</v>
      </c>
      <c r="L20" s="7">
        <v>37201.599999999999</v>
      </c>
      <c r="M20" s="7">
        <v>40972.9</v>
      </c>
      <c r="N20" s="8">
        <v>35496</v>
      </c>
    </row>
    <row r="21" spans="2:14" x14ac:dyDescent="0.25">
      <c r="B21" s="12">
        <v>2007</v>
      </c>
      <c r="C21" s="15">
        <v>34418.5</v>
      </c>
      <c r="D21" s="7">
        <v>31177.200000000001</v>
      </c>
      <c r="E21" s="7">
        <v>25447.4</v>
      </c>
      <c r="F21" s="7">
        <v>11822</v>
      </c>
      <c r="G21" s="7">
        <v>12020.1</v>
      </c>
      <c r="H21" s="7">
        <v>7743.4</v>
      </c>
      <c r="I21" s="7">
        <v>12575.3</v>
      </c>
      <c r="J21" s="7">
        <v>11220.8</v>
      </c>
      <c r="K21" s="7">
        <v>17009</v>
      </c>
      <c r="L21" s="7">
        <v>17598.599999999999</v>
      </c>
      <c r="M21" s="7">
        <v>9434.7000000000007</v>
      </c>
      <c r="N21" s="8">
        <v>28991.5</v>
      </c>
    </row>
    <row r="22" spans="2:14" x14ac:dyDescent="0.25">
      <c r="B22" s="12">
        <v>2008</v>
      </c>
      <c r="C22" s="15">
        <v>23611</v>
      </c>
      <c r="D22" s="7">
        <v>17794.2</v>
      </c>
      <c r="E22" s="7">
        <v>15386.7</v>
      </c>
      <c r="F22" s="7">
        <v>18146.400000000001</v>
      </c>
      <c r="G22" s="7">
        <v>23075.3</v>
      </c>
      <c r="H22" s="7">
        <v>19073.5</v>
      </c>
      <c r="I22" s="7">
        <v>22789.200000000001</v>
      </c>
      <c r="J22" s="7">
        <v>18991.099999999999</v>
      </c>
      <c r="K22" s="7">
        <v>18768.2</v>
      </c>
      <c r="L22" s="7">
        <v>21113.4</v>
      </c>
      <c r="M22" s="7">
        <v>40928.6</v>
      </c>
      <c r="N22" s="8">
        <v>25795.5</v>
      </c>
    </row>
    <row r="23" spans="2:14" x14ac:dyDescent="0.25">
      <c r="B23" s="12">
        <v>2009</v>
      </c>
      <c r="C23" s="15">
        <v>19623</v>
      </c>
      <c r="D23" s="7">
        <v>24233.5</v>
      </c>
      <c r="E23" s="7">
        <v>25443.3</v>
      </c>
      <c r="F23" s="7">
        <v>22476</v>
      </c>
      <c r="G23" s="7">
        <v>27528</v>
      </c>
      <c r="H23" s="7">
        <v>26333</v>
      </c>
      <c r="I23" s="7">
        <v>23824.400000000001</v>
      </c>
      <c r="J23" s="7">
        <v>22577.200000000001</v>
      </c>
      <c r="K23" s="7">
        <v>22050.7</v>
      </c>
      <c r="L23" s="7">
        <v>28316.7</v>
      </c>
      <c r="M23" s="7">
        <v>30097.8</v>
      </c>
      <c r="N23" s="8">
        <v>24897.5</v>
      </c>
    </row>
    <row r="24" spans="2:14" x14ac:dyDescent="0.25">
      <c r="B24" s="12">
        <v>2010</v>
      </c>
      <c r="C24" s="15">
        <v>21908.6</v>
      </c>
      <c r="D24" s="7">
        <v>20143.099999999999</v>
      </c>
      <c r="E24" s="7">
        <v>20149.099999999999</v>
      </c>
      <c r="F24" s="7">
        <v>17095</v>
      </c>
      <c r="G24" s="7">
        <v>18483.099999999999</v>
      </c>
      <c r="H24" s="7">
        <v>15851.9</v>
      </c>
      <c r="I24" s="7">
        <v>21980</v>
      </c>
      <c r="J24" s="7">
        <v>28097.200000000001</v>
      </c>
      <c r="K24" s="7">
        <v>31383.5</v>
      </c>
      <c r="L24" s="7">
        <v>37890.6</v>
      </c>
      <c r="M24" s="7">
        <v>35102</v>
      </c>
      <c r="N24" s="8">
        <v>35830.699999999997</v>
      </c>
    </row>
    <row r="25" spans="2:14" x14ac:dyDescent="0.25">
      <c r="B25" s="12">
        <v>2011</v>
      </c>
      <c r="C25" s="15">
        <v>37385.199999999997</v>
      </c>
      <c r="D25" s="7">
        <v>27740.7</v>
      </c>
      <c r="E25" s="7">
        <v>25078.3</v>
      </c>
      <c r="F25" s="7">
        <v>29141.5</v>
      </c>
      <c r="G25" s="7">
        <v>29619.3</v>
      </c>
      <c r="H25" s="7">
        <v>33970</v>
      </c>
      <c r="I25" s="7">
        <v>32424.7</v>
      </c>
      <c r="J25" s="7">
        <v>40762.9</v>
      </c>
      <c r="K25" s="7">
        <v>42428.6</v>
      </c>
      <c r="L25" s="7">
        <v>48165.7</v>
      </c>
      <c r="M25" s="7">
        <v>46632.2</v>
      </c>
      <c r="N25" s="8">
        <v>38190.800000000003</v>
      </c>
    </row>
    <row r="26" spans="2:14" x14ac:dyDescent="0.25">
      <c r="B26" s="12">
        <v>2012</v>
      </c>
      <c r="C26" s="15">
        <v>37410.1</v>
      </c>
      <c r="D26" s="7">
        <v>32885.4</v>
      </c>
      <c r="E26" s="7">
        <v>37404</v>
      </c>
      <c r="F26" s="7">
        <v>31779.5</v>
      </c>
      <c r="G26" s="7">
        <v>26394.5</v>
      </c>
      <c r="H26" s="7">
        <v>27085.9</v>
      </c>
      <c r="I26" s="7">
        <v>33885.1</v>
      </c>
      <c r="J26" s="7">
        <v>32723.200000000001</v>
      </c>
      <c r="K26" s="7">
        <v>38807.800000000003</v>
      </c>
      <c r="L26" s="7">
        <v>38188.9</v>
      </c>
      <c r="M26" s="7">
        <v>35526</v>
      </c>
      <c r="N26" s="8">
        <v>30807.200000000001</v>
      </c>
    </row>
    <row r="27" spans="2:14" x14ac:dyDescent="0.25">
      <c r="B27" s="12">
        <v>2013</v>
      </c>
      <c r="C27" s="15">
        <v>32492</v>
      </c>
      <c r="D27" s="7">
        <v>30018</v>
      </c>
      <c r="E27" s="7">
        <v>27022</v>
      </c>
      <c r="F27" s="7">
        <v>22430</v>
      </c>
      <c r="G27" s="7">
        <v>28216</v>
      </c>
      <c r="H27" s="7">
        <v>33348</v>
      </c>
      <c r="I27" s="7">
        <v>32049</v>
      </c>
      <c r="J27" s="7">
        <v>34933.9</v>
      </c>
      <c r="K27" s="7">
        <v>43772.1</v>
      </c>
      <c r="L27" s="7">
        <v>42499.3</v>
      </c>
      <c r="M27" s="7">
        <v>40145</v>
      </c>
      <c r="N27" s="8">
        <v>48282.8</v>
      </c>
    </row>
    <row r="28" spans="2:14" x14ac:dyDescent="0.25">
      <c r="B28" s="12">
        <v>2014</v>
      </c>
      <c r="C28" s="15">
        <v>30818.7</v>
      </c>
      <c r="D28" s="7">
        <v>32669.599999999999</v>
      </c>
      <c r="E28" s="7">
        <v>25136.7</v>
      </c>
      <c r="F28" s="7">
        <v>24458.799999999999</v>
      </c>
      <c r="G28" s="7">
        <v>30090.9</v>
      </c>
      <c r="H28" s="7">
        <v>24386.3</v>
      </c>
      <c r="I28" s="7">
        <v>27301.599999999999</v>
      </c>
      <c r="J28" s="7">
        <v>34080.6</v>
      </c>
      <c r="K28" s="7">
        <v>32296.1</v>
      </c>
      <c r="L28" s="7">
        <v>36732.800000000003</v>
      </c>
      <c r="M28" s="7">
        <v>33033.599999999999</v>
      </c>
      <c r="N28" s="8">
        <v>27933.3</v>
      </c>
    </row>
    <row r="29" spans="2:14" x14ac:dyDescent="0.25">
      <c r="B29" s="12">
        <v>2015</v>
      </c>
      <c r="C29" s="15">
        <v>24467.9</v>
      </c>
      <c r="D29" s="7">
        <v>25100.7</v>
      </c>
      <c r="E29" s="7">
        <v>26803.599999999999</v>
      </c>
      <c r="F29" s="7">
        <v>27976.9</v>
      </c>
      <c r="G29" s="7">
        <v>23294.2</v>
      </c>
      <c r="H29" s="7">
        <v>26140.3</v>
      </c>
      <c r="I29" s="7">
        <v>19845.099999999999</v>
      </c>
      <c r="J29" s="7">
        <v>26233.1</v>
      </c>
      <c r="K29" s="7">
        <v>25327</v>
      </c>
      <c r="L29" s="7">
        <v>39685.199999999997</v>
      </c>
      <c r="M29" s="7">
        <v>29552.5</v>
      </c>
      <c r="N29" s="8">
        <v>32031.7</v>
      </c>
    </row>
    <row r="30" spans="2:14" x14ac:dyDescent="0.25">
      <c r="B30" s="12">
        <v>2016</v>
      </c>
      <c r="C30" s="15">
        <f>22952-459.049</f>
        <v>22492.951000000001</v>
      </c>
      <c r="D30" s="7">
        <f>21106-504.56046</f>
        <v>20601.439539999999</v>
      </c>
      <c r="E30" s="7">
        <f>26911-813.3009</f>
        <v>26097.699100000002</v>
      </c>
      <c r="F30" s="7">
        <f>28816.722-589.05501</f>
        <v>28227.666990000002</v>
      </c>
      <c r="G30" s="7">
        <f>24637.8387-836.19973</f>
        <v>23801.63897</v>
      </c>
      <c r="H30" s="7">
        <f>19240.0597-1164.61966</f>
        <v>18075.440040000001</v>
      </c>
      <c r="I30" s="7">
        <f>26086.4259-737.14073</f>
        <v>25349.285169999999</v>
      </c>
      <c r="J30" s="7">
        <f>25892.9682-786.18971</f>
        <v>25106.778490000001</v>
      </c>
      <c r="K30" s="7">
        <f>27824.4549-1171.406</f>
        <v>26653.048900000002</v>
      </c>
      <c r="L30" s="7">
        <f>23309.2-881.29125</f>
        <v>22427.908750000002</v>
      </c>
      <c r="M30" s="7">
        <f>25652-800</f>
        <v>24852</v>
      </c>
      <c r="N30" s="8">
        <f>28297-644.0901</f>
        <v>27652.909899999999</v>
      </c>
    </row>
    <row r="31" spans="2:14" x14ac:dyDescent="0.25">
      <c r="B31" s="12">
        <v>2017</v>
      </c>
      <c r="C31" s="15">
        <f>21563-1089</f>
        <v>20474</v>
      </c>
      <c r="D31" s="7">
        <f>16261.8513673561-819.99716</f>
        <v>15441.854207356098</v>
      </c>
      <c r="E31" s="7">
        <f>16188-1364</f>
        <v>14824</v>
      </c>
      <c r="F31" s="7">
        <f>12901-1016.29</f>
        <v>11884.71</v>
      </c>
      <c r="G31" s="7">
        <f>14224-1375.99</f>
        <v>12848.01</v>
      </c>
      <c r="H31" s="7">
        <f>16358-954.7</f>
        <v>15403.3</v>
      </c>
      <c r="I31" s="7">
        <f>18077.6-1535.31</f>
        <v>16542.289999999997</v>
      </c>
      <c r="J31" s="7">
        <v>19241.75838870239</v>
      </c>
      <c r="K31" s="7">
        <v>20474.807779907231</v>
      </c>
      <c r="L31" s="7">
        <v>22409.989999999994</v>
      </c>
      <c r="M31" s="7">
        <v>22263.842391017166</v>
      </c>
      <c r="N31" s="8">
        <f>20487.9-1762</f>
        <v>18725.900000000001</v>
      </c>
    </row>
    <row r="32" spans="2:14" x14ac:dyDescent="0.25">
      <c r="B32" s="12">
        <v>2018</v>
      </c>
      <c r="C32" s="15">
        <v>21214.827006489562</v>
      </c>
      <c r="D32" s="7">
        <v>19367.304617268965</v>
      </c>
      <c r="E32" s="7">
        <v>20910.949370000002</v>
      </c>
      <c r="F32" s="7">
        <v>21028.419439999994</v>
      </c>
      <c r="G32" s="7">
        <v>20825.718420000001</v>
      </c>
      <c r="H32" s="7">
        <v>21154.705830000003</v>
      </c>
      <c r="I32" s="7">
        <v>25506.939010000009</v>
      </c>
      <c r="J32" s="7">
        <v>24609.750069999998</v>
      </c>
      <c r="K32" s="7">
        <v>26286.479249999993</v>
      </c>
      <c r="L32" s="7">
        <v>36217.780460000009</v>
      </c>
      <c r="M32" s="7">
        <v>40730.320039999999</v>
      </c>
      <c r="N32" s="8">
        <v>38012.233949999987</v>
      </c>
    </row>
    <row r="33" spans="2:14" x14ac:dyDescent="0.25">
      <c r="B33" s="12">
        <v>2019</v>
      </c>
      <c r="C33" s="15">
        <v>26858.38454000001</v>
      </c>
      <c r="D33" s="7">
        <v>23061.939870000002</v>
      </c>
      <c r="E33" s="7">
        <v>19010.794539870003</v>
      </c>
      <c r="F33" s="7">
        <v>16221.247670000001</v>
      </c>
      <c r="G33" s="7">
        <v>14825.54052</v>
      </c>
      <c r="H33" s="7">
        <v>14279.60423988</v>
      </c>
      <c r="I33" s="7">
        <v>17322.545170000005</v>
      </c>
      <c r="J33" s="7">
        <v>23411.381920000003</v>
      </c>
      <c r="K33" s="7">
        <v>24006.457630000001</v>
      </c>
      <c r="L33" s="7">
        <v>35515.472480000004</v>
      </c>
      <c r="M33" s="7">
        <v>35466.165410000001</v>
      </c>
      <c r="N33" s="8">
        <v>37723.167500000003</v>
      </c>
    </row>
    <row r="34" spans="2:14" x14ac:dyDescent="0.25">
      <c r="B34" s="12">
        <v>2020</v>
      </c>
      <c r="C34" s="15">
        <v>32558.808919999999</v>
      </c>
      <c r="D34" s="7">
        <v>27757.8986</v>
      </c>
      <c r="E34" s="7">
        <v>22634.345880000001</v>
      </c>
      <c r="F34" s="7">
        <v>19918.89961</v>
      </c>
      <c r="G34" s="7">
        <v>20611.386879999998</v>
      </c>
      <c r="H34" s="7">
        <v>21425.720000000005</v>
      </c>
      <c r="I34" s="7">
        <v>33679.774789999996</v>
      </c>
      <c r="J34" s="7">
        <v>34426.328413999996</v>
      </c>
      <c r="K34" s="7">
        <v>38108.549864000001</v>
      </c>
      <c r="L34" s="7">
        <v>41815.717330000007</v>
      </c>
      <c r="M34" s="7">
        <v>43034.343309999997</v>
      </c>
      <c r="N34" s="8">
        <v>27168.009220000007</v>
      </c>
    </row>
    <row r="35" spans="2:14" x14ac:dyDescent="0.25">
      <c r="B35" s="12">
        <v>2021</v>
      </c>
      <c r="C35" s="15">
        <v>44063.231639999998</v>
      </c>
      <c r="D35" s="7">
        <v>25930.575209999999</v>
      </c>
      <c r="E35" s="7">
        <v>30038.972659999999</v>
      </c>
      <c r="F35" s="7">
        <v>20024.644960000001</v>
      </c>
      <c r="G35" s="7">
        <v>30310.025739999997</v>
      </c>
      <c r="H35" s="7">
        <v>21000.439780000001</v>
      </c>
      <c r="I35" s="7">
        <v>33204.278660000004</v>
      </c>
      <c r="J35" s="7">
        <v>31826.391620000006</v>
      </c>
      <c r="K35" s="7">
        <v>34212.163530000005</v>
      </c>
      <c r="L35" s="7">
        <v>34801.183439999993</v>
      </c>
      <c r="M35" s="7">
        <v>38068.163980000005</v>
      </c>
      <c r="N35" s="8">
        <v>37874.545929999993</v>
      </c>
    </row>
    <row r="36" spans="2:14" x14ac:dyDescent="0.25">
      <c r="B36" s="12">
        <v>2022</v>
      </c>
      <c r="C36" s="15">
        <v>35311.566269999996</v>
      </c>
      <c r="D36" s="7">
        <v>31288.192149999992</v>
      </c>
      <c r="E36" s="7">
        <v>32628.223650000007</v>
      </c>
      <c r="F36" s="7">
        <v>28628.545329999994</v>
      </c>
      <c r="G36" s="7">
        <v>27975.536069999998</v>
      </c>
      <c r="H36" s="7">
        <v>31158.961019459992</v>
      </c>
      <c r="I36" s="7">
        <v>36927.940630000005</v>
      </c>
      <c r="J36" s="7">
        <v>29936.661039999995</v>
      </c>
      <c r="K36" s="7">
        <v>33119.920539999992</v>
      </c>
      <c r="L36" s="7">
        <v>42706.224460000005</v>
      </c>
      <c r="M36" s="7">
        <v>34012.297138000002</v>
      </c>
      <c r="N36" s="8">
        <v>31412.08497</v>
      </c>
    </row>
    <row r="37" spans="2:14" x14ac:dyDescent="0.25">
      <c r="B37" s="12">
        <v>2023</v>
      </c>
      <c r="C37" s="15">
        <v>29388.101700000003</v>
      </c>
      <c r="D37" s="7">
        <v>30918.401630000008</v>
      </c>
      <c r="E37" s="7">
        <v>28890.457810000004</v>
      </c>
      <c r="F37" s="7">
        <v>24573.353900000002</v>
      </c>
      <c r="G37" s="7">
        <v>24924.044629999997</v>
      </c>
      <c r="H37" s="7">
        <v>21183.242039999997</v>
      </c>
      <c r="I37" s="7">
        <v>24025.59923</v>
      </c>
      <c r="J37" s="7">
        <v>25229.17107</v>
      </c>
      <c r="K37" s="7">
        <v>27423.26608999999</v>
      </c>
      <c r="L37" s="7">
        <v>32775.490579999998</v>
      </c>
      <c r="M37" s="7">
        <v>33078.908340000002</v>
      </c>
      <c r="N37" s="8">
        <v>37915.99152299999</v>
      </c>
    </row>
    <row r="38" spans="2:14" x14ac:dyDescent="0.25">
      <c r="B38" s="12">
        <v>2024</v>
      </c>
      <c r="C38" s="15">
        <v>32847.111769999996</v>
      </c>
      <c r="D38" s="7">
        <v>35111.653709999991</v>
      </c>
      <c r="E38" s="7">
        <v>29163.950109999998</v>
      </c>
      <c r="F38" s="7">
        <v>28211.969819999998</v>
      </c>
      <c r="G38" s="7">
        <v>20651.807979999998</v>
      </c>
      <c r="H38" s="7">
        <v>23586.023970000002</v>
      </c>
      <c r="I38" s="7">
        <v>30521.541210000003</v>
      </c>
      <c r="J38" s="7">
        <v>26834.138940000004</v>
      </c>
      <c r="K38" s="7">
        <v>29990.179089999994</v>
      </c>
      <c r="L38" s="7">
        <v>38306.24439</v>
      </c>
      <c r="M38" s="7">
        <v>36678.583990000006</v>
      </c>
      <c r="N38" s="8">
        <v>33331.355308000006</v>
      </c>
    </row>
    <row r="39" spans="2:14" ht="17.25" thickBot="1" x14ac:dyDescent="0.3">
      <c r="B39" s="13">
        <v>2025</v>
      </c>
      <c r="C39" s="16">
        <v>27919.808110000009</v>
      </c>
      <c r="D39" s="9">
        <v>32499.200679999991</v>
      </c>
      <c r="E39" s="9">
        <v>26938.314166000004</v>
      </c>
      <c r="F39" s="9"/>
      <c r="G39" s="9"/>
      <c r="H39" s="9"/>
      <c r="I39" s="9"/>
      <c r="J39" s="9"/>
      <c r="K39" s="9"/>
      <c r="L39" s="9"/>
      <c r="M39" s="9"/>
      <c r="N39" s="10"/>
    </row>
    <row r="40" spans="2:14" x14ac:dyDescent="0.25">
      <c r="B40" s="3" t="s">
        <v>14</v>
      </c>
      <c r="D40" s="4"/>
    </row>
    <row r="41" spans="2:14" x14ac:dyDescent="0.25">
      <c r="B41" s="5" t="s">
        <v>15</v>
      </c>
      <c r="D41" s="4"/>
    </row>
    <row r="42" spans="2:14" x14ac:dyDescent="0.25">
      <c r="B42" s="6" t="s">
        <v>13</v>
      </c>
      <c r="D42" s="6"/>
    </row>
    <row r="43" spans="2:14" x14ac:dyDescent="0.25">
      <c r="B43" s="1"/>
    </row>
    <row r="44" spans="2:14" x14ac:dyDescent="0.25">
      <c r="B44" s="1"/>
    </row>
    <row r="45" spans="2:14" x14ac:dyDescent="0.25">
      <c r="B45" s="1"/>
    </row>
  </sheetData>
  <mergeCells count="1">
    <mergeCell ref="B2:G2"/>
  </mergeCells>
  <hyperlinks>
    <hyperlink ref="B42" r:id="rId1" display="mailto:estadisticaslecheria@magyp.gob.ar"/>
  </hyperlinks>
  <pageMargins left="0.7" right="0.7" top="0.75" bottom="0.75" header="0.3" footer="0.3"/>
  <pageSetup paperSize="9" scale="57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ME014</vt:lpstr>
    </vt:vector>
  </TitlesOfParts>
  <Company>MAGyP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Eugenia Scuderi</dc:creator>
  <cp:lastModifiedBy>Ivan Javier Damonte</cp:lastModifiedBy>
  <cp:lastPrinted>2023-04-21T13:28:01Z</cp:lastPrinted>
  <dcterms:created xsi:type="dcterms:W3CDTF">2016-03-11T12:44:41Z</dcterms:created>
  <dcterms:modified xsi:type="dcterms:W3CDTF">2025-04-30T14:38:09Z</dcterms:modified>
</cp:coreProperties>
</file>