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monte\Desktop\Migracion Pandemia\DNL Pandemia\"/>
    </mc:Choice>
  </mc:AlternateContent>
  <bookViews>
    <workbookView xWindow="0" yWindow="0" windowWidth="28800" windowHeight="12135"/>
  </bookViews>
  <sheets>
    <sheet name="ME009" sheetId="1" r:id="rId1"/>
  </sheets>
  <externalReferences>
    <externalReference r:id="rId2"/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L36" i="1" l="1"/>
  <c r="JK36" i="1"/>
  <c r="JL70" i="1"/>
  <c r="JK70" i="1"/>
  <c r="JJ70" i="1"/>
  <c r="JJ36" i="1" l="1"/>
  <c r="JI36" i="1"/>
  <c r="JI70" i="1"/>
  <c r="JH70" i="1" l="1"/>
  <c r="JH36" i="1" l="1"/>
  <c r="JG36" i="1"/>
  <c r="JG70" i="1"/>
  <c r="JF36" i="1" l="1"/>
  <c r="JF70" i="1" l="1"/>
  <c r="JE70" i="1"/>
  <c r="JE36" i="1" l="1"/>
  <c r="JD36" i="1"/>
  <c r="JD70" i="1" l="1"/>
  <c r="JC36" i="1"/>
  <c r="JC70" i="1"/>
  <c r="JB36" i="1" l="1"/>
  <c r="JB70" i="1"/>
  <c r="JA36" i="1" l="1"/>
  <c r="JA70" i="1" l="1"/>
  <c r="IZ36" i="1"/>
  <c r="IZ70" i="1" l="1"/>
  <c r="IY36" i="1" l="1"/>
  <c r="IY70" i="1"/>
  <c r="IX70" i="1" l="1"/>
  <c r="IX36" i="1"/>
  <c r="IW70" i="1"/>
  <c r="IW36" i="1" l="1"/>
  <c r="IV36" i="1"/>
  <c r="IV70" i="1" l="1"/>
  <c r="IU36" i="1"/>
  <c r="IU70" i="1"/>
  <c r="IT70" i="1" l="1"/>
  <c r="IT36" i="1"/>
  <c r="IS70" i="1"/>
  <c r="IS36" i="1"/>
  <c r="IR70" i="1" l="1"/>
  <c r="IR36" i="1"/>
  <c r="IQ70" i="1"/>
  <c r="IQ36" i="1"/>
  <c r="IP69" i="1" l="1"/>
  <c r="IP40" i="1"/>
  <c r="IO40" i="1"/>
  <c r="IP6" i="1" l="1"/>
  <c r="IO6" i="1"/>
  <c r="IO69" i="1"/>
  <c r="IP70" i="1" l="1"/>
  <c r="IP36" i="1"/>
  <c r="IO70" i="1" l="1"/>
  <c r="IO36" i="1" l="1"/>
  <c r="IN70" i="1"/>
  <c r="IM68" i="1"/>
  <c r="IM69" i="1"/>
  <c r="IM40" i="1"/>
  <c r="IN36" i="1"/>
  <c r="IM70" i="1" l="1"/>
  <c r="IL70" i="1"/>
  <c r="IK36" i="1"/>
  <c r="IL36" i="1"/>
  <c r="IM36" i="1"/>
  <c r="IK70" i="1" l="1"/>
  <c r="IJ36" i="1" l="1"/>
  <c r="II70" i="1"/>
  <c r="II36" i="1"/>
  <c r="IJ70" i="1"/>
  <c r="IH36" i="1" l="1"/>
  <c r="IH70" i="1"/>
  <c r="IG70" i="1" l="1"/>
  <c r="IG36" i="1"/>
  <c r="IF35" i="1"/>
  <c r="IF70" i="1" l="1"/>
  <c r="IF36" i="1"/>
  <c r="ID70" i="1"/>
  <c r="IE70" i="1"/>
  <c r="ID36" i="1" l="1"/>
  <c r="IE36" i="1"/>
  <c r="IB70" i="1" l="1"/>
  <c r="IC70" i="1"/>
  <c r="IB36" i="1" l="1"/>
  <c r="IC36" i="1"/>
  <c r="IA70" i="1"/>
  <c r="IA36" i="1"/>
  <c r="HZ70" i="1" l="1"/>
  <c r="HZ36" i="1"/>
  <c r="HX36" i="1" l="1"/>
  <c r="HY36" i="1"/>
  <c r="HX70" i="1"/>
  <c r="HY70" i="1"/>
  <c r="HS36" i="1" l="1"/>
  <c r="HT36" i="1"/>
  <c r="HU36" i="1"/>
  <c r="HV36" i="1"/>
  <c r="HW36" i="1"/>
  <c r="HR36" i="1"/>
  <c r="HQ70" i="1"/>
  <c r="HR70" i="1"/>
  <c r="HS70" i="1"/>
  <c r="HT70" i="1"/>
  <c r="HU70" i="1"/>
  <c r="HV70" i="1"/>
  <c r="HW70" i="1"/>
  <c r="HP70" i="1"/>
  <c r="HH70" i="1" l="1"/>
  <c r="HI70" i="1"/>
  <c r="HJ70" i="1"/>
  <c r="HH36" i="1"/>
  <c r="HI36" i="1"/>
  <c r="HJ36" i="1"/>
  <c r="HG55" i="1" l="1"/>
  <c r="HG70" i="1" s="1"/>
  <c r="HF55" i="1"/>
  <c r="HF70" i="1" s="1"/>
  <c r="HG21" i="1"/>
  <c r="HG36" i="1" s="1"/>
  <c r="HF21" i="1"/>
  <c r="HF36" i="1" s="1"/>
  <c r="HE70" i="1" l="1"/>
  <c r="HE36" i="1"/>
  <c r="HD70" i="1"/>
  <c r="HD36" i="1"/>
  <c r="GY70" i="1" l="1"/>
  <c r="HA36" i="1"/>
  <c r="HC70" i="1" l="1"/>
  <c r="HB70" i="1"/>
  <c r="HA70" i="1"/>
  <c r="GZ70" i="1"/>
  <c r="GY36" i="1"/>
  <c r="HC36" i="1"/>
  <c r="HB36" i="1"/>
  <c r="GZ36" i="1"/>
  <c r="GX36" i="1"/>
  <c r="GX70" i="1"/>
  <c r="GV70" i="1" l="1"/>
  <c r="GW70" i="1"/>
  <c r="GV36" i="1"/>
  <c r="GW36" i="1"/>
  <c r="GU36" i="1" l="1"/>
  <c r="GU70" i="1"/>
  <c r="GN36" i="1" l="1"/>
  <c r="GT36" i="1"/>
  <c r="GO36" i="1"/>
  <c r="GP36" i="1"/>
  <c r="GQ36" i="1"/>
  <c r="GR36" i="1"/>
  <c r="GS36" i="1"/>
  <c r="GM36" i="1"/>
  <c r="GN70" i="1" l="1"/>
  <c r="GO70" i="1"/>
  <c r="GP70" i="1"/>
  <c r="GQ70" i="1"/>
  <c r="GR70" i="1"/>
  <c r="GS70" i="1"/>
  <c r="GT70" i="1"/>
  <c r="GM70" i="1"/>
  <c r="GL70" i="1" l="1"/>
  <c r="GK70" i="1"/>
  <c r="GJ70" i="1"/>
  <c r="GI70" i="1"/>
  <c r="GH70" i="1"/>
  <c r="GG70" i="1"/>
  <c r="GF70" i="1"/>
  <c r="GE70" i="1"/>
  <c r="GD70" i="1"/>
  <c r="GC70" i="1"/>
  <c r="GA70" i="1"/>
  <c r="GL36" i="1" l="1"/>
  <c r="GK36" i="1" l="1"/>
  <c r="GJ36" i="1" l="1"/>
  <c r="GI36" i="1"/>
  <c r="GH36" i="1"/>
  <c r="GG36" i="1" l="1"/>
  <c r="GF36" i="1"/>
  <c r="GE36" i="1"/>
  <c r="GD36" i="1"/>
  <c r="GC36" i="1"/>
  <c r="GB42" i="1"/>
  <c r="GB70" i="1" s="1"/>
  <c r="FZ67" i="1"/>
  <c r="FZ66" i="1"/>
  <c r="FZ65" i="1"/>
  <c r="FZ63" i="1"/>
  <c r="FZ62" i="1"/>
  <c r="FZ61" i="1"/>
  <c r="FZ59" i="1"/>
  <c r="FZ57" i="1"/>
  <c r="FZ55" i="1"/>
  <c r="FZ52" i="1"/>
  <c r="FZ49" i="1"/>
  <c r="FZ47" i="1"/>
  <c r="FZ42" i="1"/>
  <c r="FZ40" i="1"/>
  <c r="FZ33" i="1"/>
  <c r="FZ32" i="1"/>
  <c r="FZ31" i="1"/>
  <c r="FZ29" i="1"/>
  <c r="FZ28" i="1"/>
  <c r="FZ27" i="1"/>
  <c r="FZ25" i="1"/>
  <c r="FZ23" i="1"/>
  <c r="FZ21" i="1"/>
  <c r="FZ17" i="1"/>
  <c r="FZ15" i="1"/>
  <c r="FZ13" i="1"/>
  <c r="FZ8" i="1"/>
  <c r="FZ7" i="1"/>
  <c r="FZ6" i="1"/>
  <c r="FY70" i="1"/>
  <c r="FY36" i="1"/>
  <c r="FX67" i="1"/>
  <c r="FW67" i="1"/>
  <c r="FX66" i="1"/>
  <c r="FW66" i="1"/>
  <c r="FX65" i="1"/>
  <c r="FW64" i="1"/>
  <c r="FX63" i="1"/>
  <c r="FW63" i="1"/>
  <c r="FX62" i="1"/>
  <c r="FW62" i="1"/>
  <c r="FW61" i="1"/>
  <c r="FW59" i="1"/>
  <c r="FX58" i="1"/>
  <c r="FX57" i="1"/>
  <c r="FW57" i="1"/>
  <c r="FX55" i="1"/>
  <c r="FW55" i="1"/>
  <c r="FX52" i="1"/>
  <c r="FX50" i="1"/>
  <c r="FW50" i="1"/>
  <c r="FX49" i="1"/>
  <c r="FW49" i="1"/>
  <c r="FX47" i="1"/>
  <c r="FX42" i="1"/>
  <c r="FW42" i="1"/>
  <c r="FX36" i="1"/>
  <c r="FW36" i="1"/>
  <c r="FV70" i="1"/>
  <c r="FV36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Z70" i="1" l="1"/>
  <c r="FW70" i="1"/>
  <c r="FX70" i="1"/>
  <c r="FZ36" i="1"/>
</calcChain>
</file>

<file path=xl/sharedStrings.xml><?xml version="1.0" encoding="utf-8"?>
<sst xmlns="http://schemas.openxmlformats.org/spreadsheetml/2006/main" count="847" uniqueCount="39">
  <si>
    <t>Aceite butírico</t>
  </si>
  <si>
    <t>Caseinatos</t>
  </si>
  <si>
    <t>Crema</t>
  </si>
  <si>
    <t>Dulce de leche</t>
  </si>
  <si>
    <t>Helados</t>
  </si>
  <si>
    <t>Lactosa</t>
  </si>
  <si>
    <t>Leche en polvo descremada</t>
  </si>
  <si>
    <t>Leche en polvo entera</t>
  </si>
  <si>
    <t>Manteca</t>
  </si>
  <si>
    <t>Otros quesos</t>
  </si>
  <si>
    <t>Queso fundido</t>
  </si>
  <si>
    <t>Suero</t>
  </si>
  <si>
    <t>Yogur</t>
  </si>
  <si>
    <t>Producto</t>
  </si>
  <si>
    <t>Leche condensada</t>
  </si>
  <si>
    <t xml:space="preserve">Fuente: INDEC </t>
  </si>
  <si>
    <t>TONELADAS</t>
  </si>
  <si>
    <t>Derivados suero</t>
  </si>
  <si>
    <t>Mozzarella</t>
  </si>
  <si>
    <t>estadisticaslecheria@magyp.gob.ar</t>
  </si>
  <si>
    <t>TOTAL</t>
  </si>
  <si>
    <t>Otros fermentados</t>
  </si>
  <si>
    <t>Leche fluida</t>
  </si>
  <si>
    <t>Caseina</t>
  </si>
  <si>
    <t>Leche modificada</t>
  </si>
  <si>
    <t>Otros lácteos</t>
  </si>
  <si>
    <t>Queso de pasta blanda</t>
  </si>
  <si>
    <t>Queso de pasta dura</t>
  </si>
  <si>
    <t>Queso de pasta semidura</t>
  </si>
  <si>
    <t>Queso rallado o en polvo</t>
  </si>
  <si>
    <t>Leche concentrada</t>
  </si>
  <si>
    <t>Productos resguardados por secreto estadístico</t>
  </si>
  <si>
    <t>MILES DE US$ FOB</t>
  </si>
  <si>
    <t>Leche esterilizada</t>
  </si>
  <si>
    <t>Colas de caseina</t>
  </si>
  <si>
    <t>Lactoalbumina</t>
  </si>
  <si>
    <t/>
  </si>
  <si>
    <t>Importaciones lácteas argentinas por producto (miles de US$ y toneladas por mes 2002 - 2024)</t>
  </si>
  <si>
    <t>Elaboración: Dirección Nacional de Lechería - Secretaría de Agricultura, Ganadería y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</si>
</sst>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"/>
    <numFmt numFmtId="165" formatCode="#,##0.0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8"/>
      <name val="Trebuchet M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sz val="8"/>
      <color theme="1"/>
      <name val="Trebuchet MS"/>
      <family val="2"/>
    </font>
    <font>
      <b/>
      <sz val="10"/>
      <color theme="3"/>
      <name val="Trebuchet MS"/>
      <family val="2"/>
    </font>
    <font>
      <b/>
      <sz val="8"/>
      <color theme="0"/>
      <name val="Trebuchet MS"/>
      <family val="2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DDEB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40" applyNumberFormat="0" applyAlignment="0" applyProtection="0"/>
    <xf numFmtId="0" fontId="23" fillId="11" borderId="41" applyNumberFormat="0" applyAlignment="0" applyProtection="0"/>
    <xf numFmtId="0" fontId="24" fillId="11" borderId="40" applyNumberFormat="0" applyAlignment="0" applyProtection="0"/>
    <xf numFmtId="0" fontId="25" fillId="0" borderId="42" applyNumberFormat="0" applyFill="0" applyAlignment="0" applyProtection="0"/>
    <xf numFmtId="0" fontId="26" fillId="12" borderId="43" applyNumberFormat="0" applyAlignment="0" applyProtection="0"/>
    <xf numFmtId="0" fontId="27" fillId="0" borderId="0" applyNumberFormat="0" applyFill="0" applyBorder="0" applyAlignment="0" applyProtection="0"/>
    <xf numFmtId="0" fontId="15" fillId="13" borderId="44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45" applyNumberFormat="0" applyFill="0" applyAlignment="0" applyProtection="0"/>
    <xf numFmtId="0" fontId="3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0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0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0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1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</cellStyleXfs>
  <cellXfs count="126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/>
    <xf numFmtId="0" fontId="4" fillId="4" borderId="0" xfId="0" applyFont="1" applyFill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5" borderId="0" xfId="0" applyFont="1" applyFill="1"/>
    <xf numFmtId="0" fontId="6" fillId="5" borderId="7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11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10" fillId="6" borderId="0" xfId="1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/>
    </xf>
    <xf numFmtId="0" fontId="13" fillId="3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164" fontId="14" fillId="0" borderId="5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1" fillId="4" borderId="7" xfId="0" applyFont="1" applyFill="1" applyBorder="1"/>
    <xf numFmtId="0" fontId="11" fillId="4" borderId="0" xfId="0" applyFont="1" applyFill="1"/>
    <xf numFmtId="0" fontId="11" fillId="4" borderId="8" xfId="0" applyFont="1" applyFill="1" applyBorder="1"/>
    <xf numFmtId="165" fontId="14" fillId="0" borderId="5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4" fontId="6" fillId="0" borderId="2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164" fontId="14" fillId="0" borderId="22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165" fontId="14" fillId="0" borderId="22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165" fontId="14" fillId="0" borderId="20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center" vertical="center"/>
    </xf>
    <xf numFmtId="165" fontId="14" fillId="0" borderId="31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32" xfId="0" applyNumberFormat="1" applyFont="1" applyBorder="1" applyAlignment="1">
      <alignment horizontal="center" vertical="center"/>
    </xf>
    <xf numFmtId="165" fontId="14" fillId="0" borderId="33" xfId="0" applyNumberFormat="1" applyFont="1" applyBorder="1" applyAlignment="1">
      <alignment horizontal="center" vertical="center"/>
    </xf>
    <xf numFmtId="165" fontId="14" fillId="0" borderId="34" xfId="0" applyNumberFormat="1" applyFont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4" fontId="14" fillId="0" borderId="27" xfId="0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4" fillId="0" borderId="35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164" fontId="14" fillId="0" borderId="20" xfId="0" applyNumberFormat="1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165" fontId="14" fillId="0" borderId="10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7" fontId="13" fillId="3" borderId="10" xfId="0" applyNumberFormat="1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32" fillId="4" borderId="0" xfId="0" applyFont="1" applyFill="1"/>
    <xf numFmtId="0" fontId="6" fillId="5" borderId="28" xfId="0" applyFont="1" applyFill="1" applyBorder="1" applyAlignment="1">
      <alignment horizontal="center"/>
    </xf>
    <xf numFmtId="17" fontId="13" fillId="3" borderId="48" xfId="0" applyNumberFormat="1" applyFont="1" applyFill="1" applyBorder="1" applyAlignment="1">
      <alignment horizontal="center"/>
    </xf>
    <xf numFmtId="17" fontId="13" fillId="3" borderId="46" xfId="0" applyNumberFormat="1" applyFont="1" applyFill="1" applyBorder="1" applyAlignment="1">
      <alignment horizontal="center"/>
    </xf>
    <xf numFmtId="17" fontId="13" fillId="3" borderId="49" xfId="0" applyNumberFormat="1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165" fontId="14" fillId="0" borderId="21" xfId="0" applyNumberFormat="1" applyFont="1" applyBorder="1" applyAlignment="1">
      <alignment horizontal="center" vertical="center"/>
    </xf>
    <xf numFmtId="0" fontId="6" fillId="5" borderId="27" xfId="0" applyFont="1" applyFill="1" applyBorder="1" applyAlignment="1">
      <alignment horizontal="center"/>
    </xf>
    <xf numFmtId="0" fontId="7" fillId="4" borderId="8" xfId="0" applyFont="1" applyFill="1" applyBorder="1"/>
    <xf numFmtId="164" fontId="14" fillId="0" borderId="21" xfId="0" applyNumberFormat="1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0" fontId="7" fillId="4" borderId="7" xfId="0" applyFont="1" applyFill="1" applyBorder="1"/>
    <xf numFmtId="165" fontId="6" fillId="0" borderId="51" xfId="0" applyNumberFormat="1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52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Hipervínculo" xfId="1" builtinId="8"/>
    <cellStyle name="Incorrecto" xfId="8" builtinId="27" customBuiltin="1"/>
    <cellStyle name="Neutral 2" xfId="36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EB\IMPORTACIONES\2017\Mayo\Base%20importaciones%20con%20tablas%20dinamicas_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EB\IMPORTACIONES\2017\Julio\Base%20importaciones%20con%20tablas%20dinamicas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enclador"/>
      <sheetName val="País"/>
      <sheetName val="Base 2016"/>
      <sheetName val="Tablas 2016"/>
      <sheetName val="NA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Suma de Miles de U$S CIF</v>
          </cell>
          <cell r="B3" t="str">
            <v>AÑO</v>
          </cell>
          <cell r="C3" t="str">
            <v>MES</v>
          </cell>
        </row>
        <row r="4">
          <cell r="B4" t="str">
            <v>16</v>
          </cell>
          <cell r="N4" t="str">
            <v>Total general</v>
          </cell>
        </row>
        <row r="5">
          <cell r="A5" t="str">
            <v>Categoria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>
            <v>11</v>
          </cell>
          <cell r="M5">
            <v>12</v>
          </cell>
        </row>
        <row r="6">
          <cell r="A6" t="str">
            <v>Caseina</v>
          </cell>
          <cell r="C6">
            <v>0.21112</v>
          </cell>
          <cell r="D6">
            <v>0.56304999999999994</v>
          </cell>
          <cell r="E6">
            <v>5.5840000000000001E-2</v>
          </cell>
          <cell r="F6">
            <v>0.21809999999999999</v>
          </cell>
          <cell r="G6">
            <v>0.22677</v>
          </cell>
          <cell r="M6">
            <v>6.3600000000000004E-2</v>
          </cell>
          <cell r="N6">
            <v>1.3384799999999999</v>
          </cell>
        </row>
        <row r="7">
          <cell r="A7" t="str">
            <v>Caseinatos</v>
          </cell>
          <cell r="B7">
            <v>471.73651999999993</v>
          </cell>
          <cell r="C7">
            <v>522.90443000000005</v>
          </cell>
          <cell r="D7">
            <v>423.99192000000005</v>
          </cell>
          <cell r="E7">
            <v>567.66844000000003</v>
          </cell>
          <cell r="F7">
            <v>557.98677999999995</v>
          </cell>
          <cell r="G7">
            <v>618.69992999999988</v>
          </cell>
          <cell r="H7">
            <v>153.31777</v>
          </cell>
          <cell r="I7">
            <v>728.65818999999999</v>
          </cell>
          <cell r="J7">
            <v>865.66359999999997</v>
          </cell>
          <cell r="K7">
            <v>659.89589999999998</v>
          </cell>
          <cell r="L7">
            <v>304.72961000000004</v>
          </cell>
          <cell r="M7">
            <v>693.57039000000009</v>
          </cell>
          <cell r="N7">
            <v>6568.82348</v>
          </cell>
        </row>
        <row r="8">
          <cell r="A8" t="str">
            <v>Dulce de leche</v>
          </cell>
          <cell r="B8">
            <v>57.766019999999997</v>
          </cell>
          <cell r="H8">
            <v>0.43222000000000005</v>
          </cell>
          <cell r="N8">
            <v>58.198239999999998</v>
          </cell>
        </row>
        <row r="9">
          <cell r="A9" t="str">
            <v>Helados</v>
          </cell>
          <cell r="C9">
            <v>15.567449999999999</v>
          </cell>
          <cell r="D9">
            <v>0.80420000000000003</v>
          </cell>
          <cell r="G9">
            <v>16.843799999999998</v>
          </cell>
          <cell r="I9">
            <v>21.18741</v>
          </cell>
          <cell r="K9">
            <v>20.256790000000002</v>
          </cell>
          <cell r="M9">
            <v>20.004529999999999</v>
          </cell>
          <cell r="N9">
            <v>94.664180000000002</v>
          </cell>
        </row>
        <row r="10">
          <cell r="A10" t="str">
            <v>Lactosa</v>
          </cell>
          <cell r="B10">
            <v>219.80116999999998</v>
          </cell>
          <cell r="C10">
            <v>161.96081999999998</v>
          </cell>
          <cell r="D10">
            <v>314.26837000000006</v>
          </cell>
          <cell r="E10">
            <v>458.43488000000002</v>
          </cell>
          <cell r="F10">
            <v>830.30133000000001</v>
          </cell>
          <cell r="G10">
            <v>955.52977999999996</v>
          </cell>
          <cell r="H10">
            <v>109.49090999999999</v>
          </cell>
          <cell r="I10">
            <v>164.03752</v>
          </cell>
          <cell r="J10">
            <v>188.27414999999999</v>
          </cell>
          <cell r="K10">
            <v>426.21638000000002</v>
          </cell>
          <cell r="L10">
            <v>370.30077999999997</v>
          </cell>
          <cell r="M10">
            <v>203.12766000000002</v>
          </cell>
          <cell r="N10">
            <v>4401.7437499999996</v>
          </cell>
        </row>
        <row r="11">
          <cell r="A11" t="str">
            <v>Leche condensada</v>
          </cell>
          <cell r="B11">
            <v>118.17144999999999</v>
          </cell>
          <cell r="C11">
            <v>261.85285999999996</v>
          </cell>
          <cell r="D11">
            <v>307.68745000000001</v>
          </cell>
          <cell r="E11">
            <v>196.60782</v>
          </cell>
          <cell r="F11">
            <v>235.52207000000001</v>
          </cell>
          <cell r="G11">
            <v>326.22714000000002</v>
          </cell>
          <cell r="H11">
            <v>125.18702</v>
          </cell>
          <cell r="I11">
            <v>263.42048999999997</v>
          </cell>
          <cell r="J11">
            <v>87.59075</v>
          </cell>
          <cell r="K11">
            <v>185.90988000000002</v>
          </cell>
          <cell r="L11">
            <v>331.61036999999999</v>
          </cell>
          <cell r="N11">
            <v>2439.7873</v>
          </cell>
        </row>
        <row r="12">
          <cell r="A12" t="str">
            <v>Leche en polvo descremada</v>
          </cell>
          <cell r="C12">
            <v>11.466329999999999</v>
          </cell>
          <cell r="E12">
            <v>0.16533</v>
          </cell>
          <cell r="H12">
            <v>6.2694600000000005</v>
          </cell>
          <cell r="I12">
            <v>19.913450000000001</v>
          </cell>
          <cell r="K12">
            <v>256.10882000000004</v>
          </cell>
          <cell r="M12">
            <v>68.326499999999996</v>
          </cell>
          <cell r="N12">
            <v>362.24989000000005</v>
          </cell>
        </row>
        <row r="13">
          <cell r="A13" t="str">
            <v>Leche modificada</v>
          </cell>
          <cell r="B13">
            <v>362.07800000000003</v>
          </cell>
          <cell r="C13">
            <v>74.648300000000006</v>
          </cell>
          <cell r="D13">
            <v>1081.70489</v>
          </cell>
          <cell r="E13">
            <v>346.72433999999998</v>
          </cell>
          <cell r="F13">
            <v>462.51662999999996</v>
          </cell>
          <cell r="G13">
            <v>440.35218999999995</v>
          </cell>
          <cell r="H13">
            <v>345.62367</v>
          </cell>
          <cell r="I13">
            <v>489.19657999999998</v>
          </cell>
          <cell r="J13">
            <v>671.93664000000001</v>
          </cell>
          <cell r="K13">
            <v>259.57411000000002</v>
          </cell>
          <cell r="L13">
            <v>310.31027000000006</v>
          </cell>
          <cell r="M13">
            <v>527.01927000000001</v>
          </cell>
          <cell r="N13">
            <v>5371.6848899999995</v>
          </cell>
        </row>
        <row r="14">
          <cell r="A14" t="str">
            <v>Manteca</v>
          </cell>
          <cell r="C14">
            <v>192.13297</v>
          </cell>
          <cell r="G14">
            <v>76.462050000000005</v>
          </cell>
          <cell r="I14">
            <v>95.515699999999995</v>
          </cell>
          <cell r="K14">
            <v>95.515699999999995</v>
          </cell>
          <cell r="N14">
            <v>459.62641999999994</v>
          </cell>
        </row>
        <row r="15">
          <cell r="A15" t="str">
            <v>Otros lácteos</v>
          </cell>
          <cell r="B15">
            <v>151.06914999999998</v>
          </cell>
          <cell r="C15">
            <v>85.531559999999999</v>
          </cell>
          <cell r="D15">
            <v>51.351520000000001</v>
          </cell>
          <cell r="F15">
            <v>70.23317999999999</v>
          </cell>
          <cell r="G15">
            <v>69.618839999999992</v>
          </cell>
          <cell r="H15">
            <v>68.724980000000002</v>
          </cell>
          <cell r="I15">
            <v>260.27337999999997</v>
          </cell>
          <cell r="J15">
            <v>67.577960000000004</v>
          </cell>
          <cell r="K15">
            <v>0.88575999999999999</v>
          </cell>
          <cell r="L15">
            <v>231.79995000000002</v>
          </cell>
          <cell r="M15">
            <v>39.301259999999999</v>
          </cell>
          <cell r="N15">
            <v>1096.36754</v>
          </cell>
        </row>
        <row r="16">
          <cell r="A16" t="str">
            <v>Queso de pasta blanda</v>
          </cell>
          <cell r="B16">
            <v>69.840069999999997</v>
          </cell>
          <cell r="C16">
            <v>99.830679999999987</v>
          </cell>
          <cell r="D16">
            <v>142.74105</v>
          </cell>
          <cell r="E16">
            <v>43.764589999999998</v>
          </cell>
          <cell r="F16">
            <v>108.52485</v>
          </cell>
          <cell r="G16">
            <v>114.75984</v>
          </cell>
          <cell r="H16">
            <v>132.53908999999999</v>
          </cell>
          <cell r="I16">
            <v>167.04853000000003</v>
          </cell>
          <cell r="J16">
            <v>14.562879999999998</v>
          </cell>
          <cell r="K16">
            <v>58.594899999999996</v>
          </cell>
          <cell r="L16">
            <v>97.505130000000008</v>
          </cell>
          <cell r="M16">
            <v>284.06642000000005</v>
          </cell>
          <cell r="N16">
            <v>1333.7780300000002</v>
          </cell>
        </row>
        <row r="17">
          <cell r="A17" t="str">
            <v>Queso de pasta dura</v>
          </cell>
          <cell r="B17">
            <v>12.11026</v>
          </cell>
          <cell r="F17">
            <v>7.0150399999999999</v>
          </cell>
          <cell r="H17">
            <v>175.31534000000002</v>
          </cell>
          <cell r="I17">
            <v>132.7645</v>
          </cell>
          <cell r="J17">
            <v>1649.52099</v>
          </cell>
          <cell r="L17">
            <v>46.586390000000002</v>
          </cell>
          <cell r="N17">
            <v>2023.3125199999999</v>
          </cell>
        </row>
        <row r="18">
          <cell r="A18" t="str">
            <v>Queso de pasta semidura</v>
          </cell>
          <cell r="B18">
            <v>12.25456</v>
          </cell>
          <cell r="C18">
            <v>15.26693</v>
          </cell>
          <cell r="D18">
            <v>34.851770000000002</v>
          </cell>
          <cell r="E18">
            <v>0.27834999999999999</v>
          </cell>
          <cell r="F18">
            <v>2.8611900000000001</v>
          </cell>
          <cell r="H18">
            <v>49.349719999999998</v>
          </cell>
          <cell r="K18">
            <v>1.65144</v>
          </cell>
          <cell r="L18">
            <v>2.54318</v>
          </cell>
          <cell r="M18">
            <v>48.529839999999993</v>
          </cell>
          <cell r="N18">
            <v>167.58697999999998</v>
          </cell>
        </row>
        <row r="19">
          <cell r="A19" t="str">
            <v>Queso fundido</v>
          </cell>
          <cell r="B19">
            <v>209.73410999999999</v>
          </cell>
          <cell r="C19">
            <v>276.45576</v>
          </cell>
          <cell r="D19">
            <v>257.22362999999996</v>
          </cell>
          <cell r="E19">
            <v>367.73565000000002</v>
          </cell>
          <cell r="F19">
            <v>388.03829999999999</v>
          </cell>
          <cell r="G19">
            <v>797.40555000000006</v>
          </cell>
          <cell r="H19">
            <v>970.44711000000007</v>
          </cell>
          <cell r="I19">
            <v>837.09514999999988</v>
          </cell>
          <cell r="J19">
            <v>766.00200999999993</v>
          </cell>
          <cell r="K19">
            <v>804.17374999999993</v>
          </cell>
          <cell r="L19">
            <v>1051.7970699999998</v>
          </cell>
          <cell r="M19">
            <v>661.40986999999996</v>
          </cell>
          <cell r="N19">
            <v>7387.5179599999992</v>
          </cell>
        </row>
        <row r="20">
          <cell r="A20" t="str">
            <v>Queso rallado o en polvo</v>
          </cell>
          <cell r="B20">
            <v>143.52099999999999</v>
          </cell>
          <cell r="C20">
            <v>13.613949999999999</v>
          </cell>
          <cell r="D20">
            <v>106.62152999999999</v>
          </cell>
          <cell r="E20">
            <v>193.59475</v>
          </cell>
          <cell r="F20">
            <v>138.57592000000002</v>
          </cell>
          <cell r="G20">
            <v>79.707189999999997</v>
          </cell>
          <cell r="H20">
            <v>119.39703</v>
          </cell>
          <cell r="I20">
            <v>10.662780000000001</v>
          </cell>
          <cell r="J20">
            <v>84.301649999999995</v>
          </cell>
          <cell r="K20">
            <v>176.17762999999999</v>
          </cell>
          <cell r="L20">
            <v>12.008380000000001</v>
          </cell>
          <cell r="M20">
            <v>1.31027</v>
          </cell>
          <cell r="N20">
            <v>1079.4920799999998</v>
          </cell>
        </row>
        <row r="21">
          <cell r="A21" t="str">
            <v>Suero</v>
          </cell>
          <cell r="B21">
            <v>142.88305000000003</v>
          </cell>
          <cell r="C21">
            <v>61.280839999999998</v>
          </cell>
          <cell r="D21">
            <v>61.202219999999997</v>
          </cell>
          <cell r="E21">
            <v>72.158530000000013</v>
          </cell>
          <cell r="F21">
            <v>123.55230999999999</v>
          </cell>
          <cell r="G21">
            <v>80.052250000000001</v>
          </cell>
          <cell r="H21">
            <v>229.06325000000001</v>
          </cell>
          <cell r="J21">
            <v>240.45486</v>
          </cell>
          <cell r="K21">
            <v>59.233510000000003</v>
          </cell>
          <cell r="M21">
            <v>15.19164</v>
          </cell>
          <cell r="N21">
            <v>1085.0724600000001</v>
          </cell>
        </row>
        <row r="22">
          <cell r="A22" t="str">
            <v>Yogur</v>
          </cell>
          <cell r="D22">
            <v>0.57837000000000005</v>
          </cell>
          <cell r="N22">
            <v>0.57837000000000005</v>
          </cell>
        </row>
        <row r="23">
          <cell r="A23" t="str">
            <v>Aceite butírico</v>
          </cell>
          <cell r="D23">
            <v>4.25162</v>
          </cell>
          <cell r="E23">
            <v>0.24229000000000001</v>
          </cell>
          <cell r="M23">
            <v>4.0414500000000002</v>
          </cell>
          <cell r="N23">
            <v>8.5353600000000007</v>
          </cell>
        </row>
        <row r="24">
          <cell r="A24" t="str">
            <v>Otros quesos</v>
          </cell>
          <cell r="D24">
            <v>6.4189799999999995</v>
          </cell>
          <cell r="F24">
            <v>3.5859999999999996E-2</v>
          </cell>
          <cell r="H24">
            <v>66.266449999999992</v>
          </cell>
          <cell r="J24">
            <v>63.112370000000006</v>
          </cell>
          <cell r="L24">
            <v>60.92212</v>
          </cell>
          <cell r="M24">
            <v>18.245049999999999</v>
          </cell>
          <cell r="N24">
            <v>215.00083000000001</v>
          </cell>
        </row>
        <row r="25">
          <cell r="A25" t="str">
            <v>Otros fermentados</v>
          </cell>
          <cell r="F25">
            <v>2.5116700000000001</v>
          </cell>
          <cell r="N25">
            <v>2.5116700000000001</v>
          </cell>
        </row>
        <row r="26">
          <cell r="A26" t="str">
            <v>Mozzarella</v>
          </cell>
          <cell r="J26">
            <v>1.8273199999999998</v>
          </cell>
          <cell r="K26">
            <v>1.23349</v>
          </cell>
          <cell r="L26">
            <v>1.92211</v>
          </cell>
          <cell r="M26">
            <v>74.139970000000005</v>
          </cell>
          <cell r="N26">
            <v>79.122890000000012</v>
          </cell>
        </row>
        <row r="27">
          <cell r="A27" t="str">
            <v>Total general</v>
          </cell>
          <cell r="B27">
            <v>1970.9653600000001</v>
          </cell>
          <cell r="C27">
            <v>1792.7239999999997</v>
          </cell>
          <cell r="D27">
            <v>2794.2605700000004</v>
          </cell>
          <cell r="E27">
            <v>2247.4308100000007</v>
          </cell>
          <cell r="F27">
            <v>2927.8932300000006</v>
          </cell>
          <cell r="G27">
            <v>3575.8853300000005</v>
          </cell>
          <cell r="H27">
            <v>2551.4240200000004</v>
          </cell>
          <cell r="I27">
            <v>3189.7736799999998</v>
          </cell>
          <cell r="J27">
            <v>4700.8251800000007</v>
          </cell>
          <cell r="K27">
            <v>3005.4280599999997</v>
          </cell>
          <cell r="L27">
            <v>2822.0353600000003</v>
          </cell>
          <cell r="M27">
            <v>2658.3477200000002</v>
          </cell>
          <cell r="N27">
            <v>34236.993320000001</v>
          </cell>
        </row>
        <row r="62">
          <cell r="A62" t="str">
            <v>Suma de Toneladas</v>
          </cell>
          <cell r="B62" t="str">
            <v>AÑO</v>
          </cell>
          <cell r="C62" t="str">
            <v>MES</v>
          </cell>
        </row>
        <row r="63">
          <cell r="B63" t="str">
            <v>16</v>
          </cell>
          <cell r="N63" t="str">
            <v>Total general</v>
          </cell>
        </row>
        <row r="64">
          <cell r="A64" t="str">
            <v>Categoria</v>
          </cell>
          <cell r="B64" t="str">
            <v>01</v>
          </cell>
          <cell r="C64" t="str">
            <v>02</v>
          </cell>
          <cell r="D64" t="str">
            <v>03</v>
          </cell>
          <cell r="E64" t="str">
            <v>04</v>
          </cell>
          <cell r="F64" t="str">
            <v>05</v>
          </cell>
          <cell r="G64" t="str">
            <v>06</v>
          </cell>
          <cell r="H64" t="str">
            <v>07</v>
          </cell>
          <cell r="I64" t="str">
            <v>08</v>
          </cell>
          <cell r="J64" t="str">
            <v>09</v>
          </cell>
          <cell r="K64" t="str">
            <v>10</v>
          </cell>
          <cell r="L64">
            <v>11</v>
          </cell>
          <cell r="M64">
            <v>12</v>
          </cell>
        </row>
        <row r="65">
          <cell r="A65" t="str">
            <v>Caseina</v>
          </cell>
          <cell r="C65">
            <v>3.0000000000000001E-3</v>
          </cell>
          <cell r="D65">
            <v>5.0000000000000001E-3</v>
          </cell>
          <cell r="E65">
            <v>5.0000000000000001E-4</v>
          </cell>
          <cell r="F65">
            <v>3.0000000000000001E-3</v>
          </cell>
          <cell r="G65">
            <v>3.0000000000000001E-3</v>
          </cell>
          <cell r="M65">
            <v>5.0000000000000002E-5</v>
          </cell>
          <cell r="N65">
            <v>1.4549999999999999E-2</v>
          </cell>
        </row>
        <row r="66">
          <cell r="A66" t="str">
            <v>Caseinatos</v>
          </cell>
          <cell r="B66">
            <v>54.655999999999999</v>
          </cell>
          <cell r="C66">
            <v>57.294840000000001</v>
          </cell>
          <cell r="D66">
            <v>41.891999999999996</v>
          </cell>
          <cell r="E66">
            <v>67.234999999999999</v>
          </cell>
          <cell r="F66">
            <v>75.760819999999995</v>
          </cell>
          <cell r="G66">
            <v>83.2</v>
          </cell>
          <cell r="H66">
            <v>17.031939999999999</v>
          </cell>
          <cell r="I66">
            <v>99.15</v>
          </cell>
          <cell r="J66">
            <v>127.81000000000002</v>
          </cell>
          <cell r="K66">
            <v>83.77628</v>
          </cell>
          <cell r="L66">
            <v>48.238140000000001</v>
          </cell>
          <cell r="M66">
            <v>106</v>
          </cell>
          <cell r="N66">
            <v>862.04502000000014</v>
          </cell>
        </row>
        <row r="67">
          <cell r="A67" t="str">
            <v>Dulce de leche</v>
          </cell>
          <cell r="B67">
            <v>16.9344</v>
          </cell>
          <cell r="H67">
            <v>0.12003999999999999</v>
          </cell>
          <cell r="N67">
            <v>17.05444</v>
          </cell>
        </row>
        <row r="68">
          <cell r="A68" t="str">
            <v>Helados</v>
          </cell>
          <cell r="C68">
            <v>13.633799999999999</v>
          </cell>
          <cell r="D68">
            <v>2.9000000000000001E-2</v>
          </cell>
          <cell r="G68">
            <v>13.98</v>
          </cell>
          <cell r="I68">
            <v>17.596799999999998</v>
          </cell>
          <cell r="K68">
            <v>16.914000000000001</v>
          </cell>
          <cell r="M68">
            <v>16.9848</v>
          </cell>
          <cell r="N68">
            <v>79.13839999999999</v>
          </cell>
        </row>
        <row r="69">
          <cell r="A69" t="str">
            <v>Lactosa</v>
          </cell>
          <cell r="B69">
            <v>87.237899999999996</v>
          </cell>
          <cell r="C69">
            <v>45.346869999999996</v>
          </cell>
          <cell r="D69">
            <v>166.51054000000002</v>
          </cell>
          <cell r="E69">
            <v>150.49558999999999</v>
          </cell>
          <cell r="F69">
            <v>272.59524999999996</v>
          </cell>
          <cell r="G69">
            <v>390.17860999999999</v>
          </cell>
          <cell r="H69">
            <v>91.704360000000008</v>
          </cell>
          <cell r="I69">
            <v>69.918040000000005</v>
          </cell>
          <cell r="J69">
            <v>69.796000000000006</v>
          </cell>
          <cell r="K69">
            <v>208.52751000000001</v>
          </cell>
          <cell r="L69">
            <v>158.93241</v>
          </cell>
          <cell r="M69">
            <v>125.86226000000001</v>
          </cell>
          <cell r="N69">
            <v>1837.1053399999998</v>
          </cell>
        </row>
        <row r="70">
          <cell r="A70" t="str">
            <v>Leche condensada</v>
          </cell>
          <cell r="B70">
            <v>74.750590000000003</v>
          </cell>
          <cell r="C70">
            <v>175.41734</v>
          </cell>
          <cell r="D70">
            <v>207.54184000000001</v>
          </cell>
          <cell r="E70">
            <v>130.08921000000001</v>
          </cell>
          <cell r="F70">
            <v>155.29422</v>
          </cell>
          <cell r="G70">
            <v>216.13021000000001</v>
          </cell>
          <cell r="H70">
            <v>79.956100000000006</v>
          </cell>
          <cell r="I70">
            <v>168.89676</v>
          </cell>
          <cell r="J70">
            <v>56.710660000000004</v>
          </cell>
          <cell r="K70">
            <v>118.00492</v>
          </cell>
          <cell r="L70">
            <v>210.03014000000002</v>
          </cell>
          <cell r="N70">
            <v>1592.8219900000004</v>
          </cell>
        </row>
        <row r="71">
          <cell r="A71" t="str">
            <v>Leche en polvo descremada</v>
          </cell>
          <cell r="C71">
            <v>2.6</v>
          </cell>
          <cell r="E71">
            <v>2.5000000000000001E-2</v>
          </cell>
          <cell r="H71">
            <v>1</v>
          </cell>
          <cell r="I71">
            <v>5</v>
          </cell>
          <cell r="K71">
            <v>105</v>
          </cell>
          <cell r="M71">
            <v>25</v>
          </cell>
          <cell r="N71">
            <v>138.625</v>
          </cell>
        </row>
        <row r="72">
          <cell r="A72" t="str">
            <v>Leche modificada</v>
          </cell>
          <cell r="B72">
            <v>50.38158</v>
          </cell>
          <cell r="C72">
            <v>21.571200000000001</v>
          </cell>
          <cell r="D72">
            <v>226.33333999999996</v>
          </cell>
          <cell r="E72">
            <v>78.399830000000009</v>
          </cell>
          <cell r="F72">
            <v>106.02916999999999</v>
          </cell>
          <cell r="G72">
            <v>109.53643000000001</v>
          </cell>
          <cell r="H72">
            <v>83.40279000000001</v>
          </cell>
          <cell r="I72">
            <v>102.90125</v>
          </cell>
          <cell r="J72">
            <v>166.16160000000002</v>
          </cell>
          <cell r="K72">
            <v>47.453610000000012</v>
          </cell>
          <cell r="L72">
            <v>52.002330000000001</v>
          </cell>
          <cell r="M72">
            <v>101.178</v>
          </cell>
          <cell r="N72">
            <v>1145.35113</v>
          </cell>
        </row>
        <row r="73">
          <cell r="A73" t="str">
            <v>Manteca</v>
          </cell>
          <cell r="C73">
            <v>48.57</v>
          </cell>
          <cell r="G73">
            <v>24.5</v>
          </cell>
          <cell r="I73">
            <v>24.5</v>
          </cell>
          <cell r="K73">
            <v>24.5</v>
          </cell>
          <cell r="N73">
            <v>122.07</v>
          </cell>
        </row>
        <row r="74">
          <cell r="A74" t="str">
            <v>Otros lácteos</v>
          </cell>
          <cell r="B74">
            <v>32.423520000000003</v>
          </cell>
          <cell r="C74">
            <v>8.177999999999999</v>
          </cell>
          <cell r="D74">
            <v>19.84</v>
          </cell>
          <cell r="F74">
            <v>6.6149999999999993</v>
          </cell>
          <cell r="G74">
            <v>17.0748</v>
          </cell>
          <cell r="H74">
            <v>6.6</v>
          </cell>
          <cell r="I74">
            <v>38.095199999999998</v>
          </cell>
          <cell r="J74">
            <v>13.147200000000002</v>
          </cell>
          <cell r="K74">
            <v>1.4999999999999999E-2</v>
          </cell>
          <cell r="L74">
            <v>22.279999999999998</v>
          </cell>
          <cell r="M74">
            <v>8.0603999999999996</v>
          </cell>
          <cell r="N74">
            <v>172.32911999999996</v>
          </cell>
        </row>
        <row r="75">
          <cell r="A75" t="str">
            <v>Queso de pasta blanda</v>
          </cell>
          <cell r="B75">
            <v>15.48564</v>
          </cell>
          <cell r="C75">
            <v>14.768140000000001</v>
          </cell>
          <cell r="D75">
            <v>24.072219999999998</v>
          </cell>
          <cell r="E75">
            <v>3.5571000000000002</v>
          </cell>
          <cell r="F75">
            <v>18.113099999999999</v>
          </cell>
          <cell r="G75">
            <v>23.969090000000001</v>
          </cell>
          <cell r="H75">
            <v>22.332830000000001</v>
          </cell>
          <cell r="I75">
            <v>20.871410000000001</v>
          </cell>
          <cell r="J75">
            <v>1.6479900000000001</v>
          </cell>
          <cell r="K75">
            <v>13.02821</v>
          </cell>
          <cell r="L75">
            <v>19.231079999999999</v>
          </cell>
          <cell r="M75">
            <v>57.20599</v>
          </cell>
          <cell r="N75">
            <v>234.28279999999995</v>
          </cell>
        </row>
        <row r="76">
          <cell r="A76" t="str">
            <v>Queso de pasta dura</v>
          </cell>
          <cell r="B76">
            <v>0.8</v>
          </cell>
          <cell r="F76">
            <v>0.61488999999999994</v>
          </cell>
          <cell r="H76">
            <v>26.670199999999998</v>
          </cell>
          <cell r="I76">
            <v>21.625</v>
          </cell>
          <cell r="J76">
            <v>350.31486999999998</v>
          </cell>
          <cell r="L76">
            <v>4.3330800000000007</v>
          </cell>
          <cell r="N76">
            <v>404.35803999999996</v>
          </cell>
        </row>
        <row r="77">
          <cell r="A77" t="str">
            <v>Queso de pasta semidura</v>
          </cell>
          <cell r="B77">
            <v>2.20851</v>
          </cell>
          <cell r="C77">
            <v>4.1696999999999997</v>
          </cell>
          <cell r="D77">
            <v>5.6437100000000004</v>
          </cell>
          <cell r="E77">
            <v>1.0999999999999999E-2</v>
          </cell>
          <cell r="F77">
            <v>0.192</v>
          </cell>
          <cell r="H77">
            <v>8.2486299999999986</v>
          </cell>
          <cell r="K77">
            <v>9.462000000000001E-2</v>
          </cell>
          <cell r="L77">
            <v>0.192</v>
          </cell>
          <cell r="M77">
            <v>6.9319699999999997</v>
          </cell>
          <cell r="N77">
            <v>27.692139999999995</v>
          </cell>
        </row>
        <row r="78">
          <cell r="A78" t="str">
            <v>Queso fundido</v>
          </cell>
          <cell r="B78">
            <v>54.762240000000006</v>
          </cell>
          <cell r="C78">
            <v>70.531199999999998</v>
          </cell>
          <cell r="D78">
            <v>67.04113000000001</v>
          </cell>
          <cell r="E78">
            <v>91.901780000000002</v>
          </cell>
          <cell r="F78">
            <v>105.51984</v>
          </cell>
          <cell r="G78">
            <v>211.80624</v>
          </cell>
          <cell r="H78">
            <v>261.93168000000003</v>
          </cell>
          <cell r="I78">
            <v>216.63524999999998</v>
          </cell>
          <cell r="J78">
            <v>206.83333999999999</v>
          </cell>
          <cell r="K78">
            <v>204.4271</v>
          </cell>
          <cell r="L78">
            <v>274.43315999999999</v>
          </cell>
          <cell r="M78">
            <v>171.61536000000001</v>
          </cell>
          <cell r="N78">
            <v>1937.43832</v>
          </cell>
        </row>
        <row r="79">
          <cell r="A79" t="str">
            <v>Queso rallado o en polvo</v>
          </cell>
          <cell r="B79">
            <v>15.981100000000001</v>
          </cell>
          <cell r="C79">
            <v>2.4763699999999997</v>
          </cell>
          <cell r="D79">
            <v>12.627239999999999</v>
          </cell>
          <cell r="E79">
            <v>23</v>
          </cell>
          <cell r="F79">
            <v>15.275</v>
          </cell>
          <cell r="G79">
            <v>9.0412800000000004</v>
          </cell>
          <cell r="H79">
            <v>14.918839999999999</v>
          </cell>
          <cell r="I79">
            <v>1</v>
          </cell>
          <cell r="J79">
            <v>10.125</v>
          </cell>
          <cell r="K79">
            <v>19.5</v>
          </cell>
          <cell r="L79">
            <v>1.47722</v>
          </cell>
          <cell r="M79">
            <v>0.05</v>
          </cell>
          <cell r="N79">
            <v>125.47205000000001</v>
          </cell>
        </row>
        <row r="80">
          <cell r="A80" t="str">
            <v>Suero</v>
          </cell>
          <cell r="B80">
            <v>53.427999999999997</v>
          </cell>
          <cell r="C80">
            <v>40</v>
          </cell>
          <cell r="D80">
            <v>40.595799999999997</v>
          </cell>
          <cell r="E80">
            <v>44.335000000000001</v>
          </cell>
          <cell r="F80">
            <v>80</v>
          </cell>
          <cell r="G80">
            <v>65.2</v>
          </cell>
          <cell r="H80">
            <v>113.824</v>
          </cell>
          <cell r="J80">
            <v>160</v>
          </cell>
          <cell r="K80">
            <v>40</v>
          </cell>
          <cell r="M80">
            <v>1.44</v>
          </cell>
          <cell r="N80">
            <v>638.82280000000003</v>
          </cell>
        </row>
        <row r="81">
          <cell r="A81" t="str">
            <v>Yogur</v>
          </cell>
          <cell r="D81">
            <v>0.02</v>
          </cell>
          <cell r="N81">
            <v>0.02</v>
          </cell>
        </row>
        <row r="82">
          <cell r="A82" t="str">
            <v>Aceite butírico</v>
          </cell>
          <cell r="D82">
            <v>0.2</v>
          </cell>
          <cell r="E82">
            <v>5.0000000000000001E-3</v>
          </cell>
          <cell r="M82">
            <v>0.2</v>
          </cell>
          <cell r="N82">
            <v>0.40500000000000003</v>
          </cell>
        </row>
        <row r="83">
          <cell r="A83" t="str">
            <v>Otros quesos</v>
          </cell>
          <cell r="D83">
            <v>0.94916999999999996</v>
          </cell>
          <cell r="F83">
            <v>6.0000000000000001E-3</v>
          </cell>
          <cell r="H83">
            <v>9.3993199999999995</v>
          </cell>
          <cell r="J83">
            <v>8.7893799999999995</v>
          </cell>
          <cell r="L83">
            <v>8.6716800000000003</v>
          </cell>
          <cell r="M83">
            <v>3.58765</v>
          </cell>
          <cell r="N83">
            <v>31.403200000000002</v>
          </cell>
        </row>
        <row r="84">
          <cell r="A84" t="str">
            <v>Otros fermentados</v>
          </cell>
          <cell r="F84">
            <v>0.18143999999999999</v>
          </cell>
          <cell r="N84">
            <v>0.18143999999999999</v>
          </cell>
        </row>
        <row r="85">
          <cell r="A85" t="str">
            <v>Mozzarella</v>
          </cell>
          <cell r="J85">
            <v>7.0000000000000007E-2</v>
          </cell>
          <cell r="K85">
            <v>0.05</v>
          </cell>
          <cell r="L85">
            <v>0.08</v>
          </cell>
          <cell r="M85">
            <v>19.97362</v>
          </cell>
          <cell r="N85">
            <v>20.17362</v>
          </cell>
        </row>
        <row r="86">
          <cell r="A86" t="str">
            <v>Total general</v>
          </cell>
          <cell r="B86">
            <v>459.04948000000002</v>
          </cell>
          <cell r="C86">
            <v>504.56045999999998</v>
          </cell>
          <cell r="D86">
            <v>813.30099000000007</v>
          </cell>
          <cell r="E86">
            <v>589.05501000000004</v>
          </cell>
          <cell r="F86">
            <v>836.19972999999993</v>
          </cell>
          <cell r="G86">
            <v>1164.6196600000001</v>
          </cell>
          <cell r="H86">
            <v>737.14073000000008</v>
          </cell>
          <cell r="I86">
            <v>786.18970999999988</v>
          </cell>
          <cell r="J86">
            <v>1171.4060399999998</v>
          </cell>
          <cell r="K86">
            <v>881.29124999999988</v>
          </cell>
          <cell r="L86">
            <v>799.90124000000014</v>
          </cell>
          <cell r="M86">
            <v>644.09010000000001</v>
          </cell>
          <cell r="N86">
            <v>9386.8044000000027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enclador"/>
      <sheetName val="País"/>
      <sheetName val="Base 2017"/>
      <sheetName val="Tablas 2017"/>
      <sheetName val="NA"/>
    </sheetNames>
    <sheetDataSet>
      <sheetData sheetId="0"/>
      <sheetData sheetId="1"/>
      <sheetData sheetId="2"/>
      <sheetData sheetId="3">
        <row r="58">
          <cell r="A58" t="str">
            <v>Mozzarella</v>
          </cell>
          <cell r="D58">
            <v>0.41461000000000003</v>
          </cell>
        </row>
        <row r="59">
          <cell r="A59" t="str">
            <v>Leche esterilizada</v>
          </cell>
          <cell r="E59">
            <v>6.4800000000000005E-3</v>
          </cell>
        </row>
        <row r="60">
          <cell r="A60" t="str">
            <v>Crema</v>
          </cell>
        </row>
        <row r="61">
          <cell r="A61" t="str">
            <v>Leche en polvo entera</v>
          </cell>
        </row>
        <row r="62">
          <cell r="A62" t="str">
            <v>Total general</v>
          </cell>
          <cell r="B62">
            <v>3656.7121499999994</v>
          </cell>
          <cell r="C62">
            <v>3159.8926500000002</v>
          </cell>
          <cell r="D62">
            <v>4902.8426099999997</v>
          </cell>
          <cell r="E62">
            <v>3675.8221200000003</v>
          </cell>
        </row>
        <row r="66">
          <cell r="A66" t="str">
            <v>Suma de Toneladas</v>
          </cell>
          <cell r="B66" t="str">
            <v>AÑO</v>
          </cell>
          <cell r="C66" t="str">
            <v>MES</v>
          </cell>
        </row>
        <row r="67">
          <cell r="B67" t="str">
            <v>17</v>
          </cell>
        </row>
        <row r="68">
          <cell r="A68" t="str">
            <v>Categoria</v>
          </cell>
          <cell r="B68" t="str">
            <v>01</v>
          </cell>
          <cell r="C68" t="str">
            <v>02</v>
          </cell>
          <cell r="D68" t="str">
            <v>03</v>
          </cell>
          <cell r="E68" t="str">
            <v>04</v>
          </cell>
        </row>
        <row r="69">
          <cell r="A69" t="str">
            <v>Caseinatos</v>
          </cell>
          <cell r="B69">
            <v>61.005719999999997</v>
          </cell>
          <cell r="C69">
            <v>64.994320000000002</v>
          </cell>
          <cell r="D69">
            <v>117.965</v>
          </cell>
          <cell r="E69">
            <v>60.728999999999992</v>
          </cell>
        </row>
        <row r="70">
          <cell r="A70" t="str">
            <v>Dulce de leche</v>
          </cell>
          <cell r="B70">
            <v>0.20399999999999999</v>
          </cell>
          <cell r="E70">
            <v>8.4600000000000005E-3</v>
          </cell>
        </row>
        <row r="71">
          <cell r="A71" t="str">
            <v>Helados</v>
          </cell>
          <cell r="B71">
            <v>15.07325</v>
          </cell>
          <cell r="D71">
            <v>16.552399999999999</v>
          </cell>
        </row>
        <row r="72">
          <cell r="A72" t="str">
            <v>Lactosa</v>
          </cell>
          <cell r="B72">
            <v>384.36401999999998</v>
          </cell>
          <cell r="C72">
            <v>185.21955000000003</v>
          </cell>
          <cell r="D72">
            <v>282.03004999999996</v>
          </cell>
          <cell r="E72">
            <v>273.99469999999997</v>
          </cell>
        </row>
        <row r="73">
          <cell r="A73" t="str">
            <v>Leche condensada</v>
          </cell>
          <cell r="B73">
            <v>155.85826999999998</v>
          </cell>
          <cell r="C73">
            <v>58.540039999999998</v>
          </cell>
          <cell r="D73">
            <v>232.13723999999999</v>
          </cell>
          <cell r="E73">
            <v>139.51916000000003</v>
          </cell>
        </row>
        <row r="74">
          <cell r="A74" t="str">
            <v>Leche modificada</v>
          </cell>
          <cell r="B74">
            <v>87.050579999999997</v>
          </cell>
          <cell r="C74">
            <v>209.56779999999998</v>
          </cell>
          <cell r="D74">
            <v>141.85392000000002</v>
          </cell>
          <cell r="E74">
            <v>67.856189999999998</v>
          </cell>
        </row>
        <row r="75">
          <cell r="A75" t="str">
            <v>Manteca</v>
          </cell>
          <cell r="B75">
            <v>24.5</v>
          </cell>
          <cell r="C75">
            <v>24.5</v>
          </cell>
          <cell r="D75">
            <v>137</v>
          </cell>
          <cell r="E75">
            <v>137</v>
          </cell>
        </row>
        <row r="76">
          <cell r="A76" t="str">
            <v>Otros lácteos</v>
          </cell>
          <cell r="B76">
            <v>3.8231999999999999</v>
          </cell>
          <cell r="C76">
            <v>2.7815000000000003</v>
          </cell>
          <cell r="E76">
            <v>1.0000000000000001E-5</v>
          </cell>
        </row>
        <row r="77">
          <cell r="A77" t="str">
            <v>Queso de pasta blanda</v>
          </cell>
          <cell r="B77">
            <v>53.225280000000012</v>
          </cell>
          <cell r="C77">
            <v>43.118409999999997</v>
          </cell>
          <cell r="D77">
            <v>17.687799999999999</v>
          </cell>
          <cell r="E77">
            <v>24.867830000000001</v>
          </cell>
        </row>
        <row r="78">
          <cell r="A78" t="str">
            <v>Queso de pasta dura</v>
          </cell>
          <cell r="B78">
            <v>0.48336999999999997</v>
          </cell>
          <cell r="E78">
            <v>3.2930600000000001</v>
          </cell>
        </row>
        <row r="79">
          <cell r="A79" t="str">
            <v>Queso de pasta semidura</v>
          </cell>
          <cell r="B79">
            <v>2.32111</v>
          </cell>
          <cell r="E79">
            <v>5.9428999999999998</v>
          </cell>
        </row>
        <row r="80">
          <cell r="A80" t="str">
            <v>Queso fundido</v>
          </cell>
          <cell r="B80">
            <v>296.21537999999998</v>
          </cell>
          <cell r="C80">
            <v>221.11637999999999</v>
          </cell>
          <cell r="D80">
            <v>310.01272</v>
          </cell>
          <cell r="E80">
            <v>210.3648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PI80"/>
  <sheetViews>
    <sheetView showGridLines="0" tabSelected="1" zoomScale="70" zoomScaleNormal="70" workbookViewId="0">
      <pane xSplit="2" ySplit="4" topLeftCell="JB33" activePane="bottomRight" state="frozen"/>
      <selection pane="topRight" activeCell="C1" sqref="C1"/>
      <selection pane="bottomLeft" activeCell="A6" sqref="A6"/>
      <selection pane="bottomRight" activeCell="JP77" sqref="JP77"/>
    </sheetView>
  </sheetViews>
  <sheetFormatPr baseColWidth="10" defaultColWidth="11.42578125" defaultRowHeight="15" x14ac:dyDescent="0.25"/>
  <cols>
    <col min="1" max="1" width="11.42578125" style="1"/>
    <col min="2" max="2" width="38.28515625" style="2" bestFit="1" customWidth="1"/>
    <col min="3" max="164" width="11.7109375" style="1" customWidth="1"/>
    <col min="165" max="182" width="11.42578125" style="1" customWidth="1"/>
    <col min="183" max="192" width="11.42578125" style="1"/>
    <col min="193" max="193" width="11.140625" style="1" customWidth="1"/>
    <col min="194" max="260" width="11.42578125" style="1"/>
    <col min="261" max="261" width="11.42578125" style="1" customWidth="1"/>
    <col min="262" max="16384" width="11.42578125" style="1"/>
  </cols>
  <sheetData>
    <row r="1" spans="2:15973" s="4" customFormat="1" ht="18.75" customHeight="1" x14ac:dyDescent="0.25">
      <c r="G1" s="5"/>
      <c r="H1" s="5"/>
      <c r="I1" s="5"/>
      <c r="J1" s="5"/>
      <c r="K1" s="5"/>
      <c r="L1" s="5"/>
      <c r="M1" s="5"/>
      <c r="N1" s="5"/>
      <c r="S1" s="5"/>
      <c r="T1" s="5"/>
      <c r="U1" s="5"/>
      <c r="V1" s="5"/>
      <c r="W1" s="5"/>
      <c r="X1" s="5"/>
      <c r="Y1" s="5"/>
      <c r="Z1" s="5"/>
      <c r="AE1" s="5"/>
      <c r="AF1" s="5"/>
      <c r="AG1" s="5"/>
      <c r="AH1" s="5"/>
      <c r="AI1" s="5"/>
      <c r="AJ1" s="5"/>
      <c r="AK1" s="5"/>
      <c r="AL1" s="5"/>
      <c r="AQ1" s="5"/>
      <c r="AR1" s="5"/>
      <c r="AS1" s="5"/>
      <c r="AT1" s="5"/>
      <c r="AU1" s="5"/>
      <c r="AV1" s="5"/>
      <c r="AW1" s="5"/>
      <c r="AX1" s="5"/>
      <c r="BC1" s="5"/>
      <c r="BD1" s="5"/>
      <c r="BE1" s="5"/>
      <c r="BF1" s="5"/>
      <c r="BG1" s="5"/>
      <c r="BH1" s="5"/>
      <c r="BI1" s="5"/>
      <c r="BJ1" s="5"/>
      <c r="BO1" s="5"/>
      <c r="BP1" s="5"/>
      <c r="BQ1" s="5"/>
      <c r="BR1" s="5"/>
      <c r="BS1" s="5"/>
      <c r="BT1" s="5"/>
      <c r="BU1" s="5"/>
      <c r="BV1" s="5"/>
      <c r="CA1" s="5"/>
      <c r="CB1" s="5"/>
      <c r="CC1" s="5"/>
      <c r="CD1" s="5"/>
      <c r="CE1" s="5"/>
      <c r="CF1" s="5"/>
      <c r="CG1" s="5"/>
      <c r="CH1" s="5"/>
      <c r="CM1" s="5"/>
      <c r="CN1" s="5"/>
      <c r="CO1" s="5"/>
      <c r="CP1" s="5"/>
      <c r="CQ1" s="5"/>
      <c r="CR1" s="5"/>
      <c r="CS1" s="5"/>
      <c r="CT1" s="5"/>
      <c r="CY1" s="5"/>
      <c r="CZ1" s="5"/>
      <c r="DA1" s="5"/>
      <c r="DB1" s="5"/>
      <c r="DC1" s="5"/>
      <c r="DD1" s="5"/>
      <c r="DE1" s="5"/>
      <c r="DF1" s="5"/>
      <c r="DK1" s="5"/>
      <c r="DL1" s="5"/>
      <c r="DM1" s="5"/>
      <c r="DN1" s="5"/>
      <c r="DO1" s="5"/>
      <c r="DP1" s="5"/>
      <c r="DQ1" s="5"/>
      <c r="DR1" s="5"/>
      <c r="DW1" s="5"/>
      <c r="DX1" s="5"/>
      <c r="DY1" s="5"/>
      <c r="DZ1" s="5"/>
      <c r="EA1" s="5"/>
      <c r="EB1" s="5"/>
      <c r="EC1" s="5"/>
      <c r="ED1" s="5"/>
      <c r="EI1" s="5"/>
      <c r="EJ1" s="5"/>
      <c r="EK1" s="5"/>
      <c r="EL1" s="5"/>
      <c r="EM1" s="5"/>
      <c r="EN1" s="5"/>
      <c r="EO1" s="5"/>
      <c r="EP1" s="5"/>
      <c r="EU1" s="5"/>
      <c r="EV1" s="5"/>
      <c r="EW1" s="5"/>
      <c r="EX1" s="5"/>
      <c r="EY1" s="5"/>
      <c r="EZ1" s="5"/>
      <c r="FA1" s="5"/>
      <c r="FB1" s="5"/>
      <c r="FG1" s="5"/>
      <c r="FH1" s="5"/>
    </row>
    <row r="2" spans="2:15973" s="4" customFormat="1" ht="18.75" customHeight="1" x14ac:dyDescent="0.25">
      <c r="B2" s="17" t="s">
        <v>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5"/>
      <c r="P2" s="125"/>
      <c r="Q2" s="125"/>
      <c r="R2" s="12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125"/>
      <c r="BL2" s="125"/>
      <c r="BM2" s="125"/>
      <c r="BN2" s="12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125"/>
      <c r="CJ2" s="125"/>
      <c r="CK2" s="125"/>
      <c r="CL2" s="12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125"/>
      <c r="DH2" s="125"/>
      <c r="DI2" s="125"/>
      <c r="DJ2" s="12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125"/>
      <c r="ER2" s="125"/>
      <c r="ES2" s="125"/>
      <c r="ET2" s="12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</row>
    <row r="3" spans="2:15973" s="4" customFormat="1" ht="18.75" customHeight="1" thickBot="1" x14ac:dyDescent="0.3">
      <c r="B3" s="6"/>
      <c r="C3" s="6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5"/>
      <c r="AF3" s="5"/>
      <c r="AG3" s="5"/>
      <c r="AH3" s="5"/>
      <c r="AI3" s="5"/>
      <c r="AJ3" s="5"/>
      <c r="AK3" s="5"/>
      <c r="AL3" s="5"/>
      <c r="AM3" s="6"/>
      <c r="AN3" s="6"/>
      <c r="AO3" s="6"/>
      <c r="AP3" s="6"/>
      <c r="AQ3" s="5"/>
      <c r="AR3" s="5"/>
      <c r="AS3" s="5"/>
      <c r="AT3" s="5"/>
      <c r="AU3" s="5"/>
      <c r="AV3" s="5"/>
      <c r="AW3" s="5"/>
      <c r="AX3" s="5"/>
      <c r="AY3" s="6"/>
      <c r="AZ3" s="6"/>
      <c r="BA3" s="6"/>
      <c r="BB3" s="6"/>
      <c r="BC3" s="5"/>
      <c r="BD3" s="5"/>
      <c r="BE3" s="5"/>
      <c r="BF3" s="5"/>
      <c r="BG3" s="5"/>
      <c r="BH3" s="5"/>
      <c r="BI3" s="5"/>
      <c r="BJ3" s="5"/>
      <c r="BK3" s="6"/>
      <c r="BL3" s="6"/>
      <c r="BM3" s="6"/>
      <c r="BN3" s="6"/>
      <c r="BO3" s="5"/>
      <c r="BP3" s="5"/>
      <c r="BQ3" s="5"/>
      <c r="BR3" s="5"/>
      <c r="BS3" s="5"/>
      <c r="BT3" s="5"/>
      <c r="BU3" s="5"/>
      <c r="BV3" s="5"/>
      <c r="BW3" s="6"/>
      <c r="BX3" s="6"/>
      <c r="BY3" s="6"/>
      <c r="BZ3" s="6"/>
      <c r="CA3" s="5"/>
      <c r="CB3" s="5"/>
      <c r="CC3" s="5"/>
      <c r="CD3" s="5"/>
      <c r="CE3" s="5"/>
      <c r="CF3" s="5"/>
      <c r="CG3" s="5"/>
      <c r="CH3" s="5"/>
      <c r="CI3" s="6"/>
      <c r="CJ3" s="6"/>
      <c r="CK3" s="6"/>
      <c r="CL3" s="6"/>
      <c r="CM3" s="5"/>
      <c r="CN3" s="5"/>
      <c r="CO3" s="5"/>
      <c r="CP3" s="5"/>
      <c r="CQ3" s="5"/>
      <c r="CR3" s="5"/>
      <c r="CS3" s="5"/>
      <c r="CT3" s="5"/>
      <c r="CU3" s="6"/>
      <c r="CV3" s="6"/>
      <c r="CW3" s="6"/>
      <c r="CX3" s="6"/>
      <c r="CY3" s="5"/>
      <c r="CZ3" s="5"/>
      <c r="DA3" s="5"/>
      <c r="DB3" s="5"/>
      <c r="DC3" s="5"/>
      <c r="DD3" s="5"/>
      <c r="DE3" s="5"/>
      <c r="DF3" s="5"/>
      <c r="DG3" s="6"/>
      <c r="DH3" s="6"/>
      <c r="DI3" s="6"/>
      <c r="DJ3" s="6"/>
      <c r="DK3" s="5"/>
      <c r="DL3" s="5"/>
      <c r="DM3" s="5"/>
      <c r="DN3" s="5"/>
      <c r="DO3" s="5"/>
      <c r="DP3" s="5"/>
      <c r="DQ3" s="5"/>
      <c r="DR3" s="5"/>
      <c r="DS3" s="6"/>
      <c r="DT3" s="6"/>
      <c r="DU3" s="6"/>
      <c r="DV3" s="6"/>
      <c r="DW3" s="5"/>
      <c r="DX3" s="5"/>
      <c r="DY3" s="5"/>
      <c r="DZ3" s="5"/>
      <c r="EA3" s="5"/>
      <c r="EB3" s="5"/>
      <c r="EC3" s="5"/>
      <c r="ED3" s="5"/>
      <c r="EE3" s="6"/>
      <c r="EF3" s="6"/>
      <c r="EG3" s="6"/>
      <c r="EH3" s="6"/>
      <c r="EI3" s="5"/>
      <c r="EJ3" s="5"/>
      <c r="EK3" s="5"/>
      <c r="EL3" s="5"/>
      <c r="EM3" s="5"/>
      <c r="EN3" s="5"/>
      <c r="EO3" s="5"/>
      <c r="EP3" s="5"/>
      <c r="EQ3" s="6"/>
      <c r="ER3" s="6"/>
      <c r="ES3" s="6"/>
      <c r="ET3" s="6"/>
      <c r="EU3" s="5"/>
      <c r="EV3" s="5"/>
      <c r="EW3" s="5"/>
      <c r="EX3" s="5"/>
      <c r="EY3" s="5"/>
      <c r="EZ3" s="5"/>
      <c r="FA3" s="5"/>
      <c r="FB3" s="5"/>
      <c r="FC3" s="6"/>
      <c r="FD3" s="6"/>
      <c r="FE3" s="6"/>
      <c r="FF3" s="6"/>
      <c r="FG3" s="5"/>
      <c r="FH3" s="5"/>
    </row>
    <row r="4" spans="2:15973" s="3" customFormat="1" thickBot="1" x14ac:dyDescent="0.35">
      <c r="B4" s="19" t="s">
        <v>13</v>
      </c>
      <c r="C4" s="103">
        <v>37257</v>
      </c>
      <c r="D4" s="103">
        <v>37288</v>
      </c>
      <c r="E4" s="103">
        <v>37316</v>
      </c>
      <c r="F4" s="103">
        <v>37347</v>
      </c>
      <c r="G4" s="103">
        <v>37377</v>
      </c>
      <c r="H4" s="103">
        <v>37408</v>
      </c>
      <c r="I4" s="103">
        <v>37438</v>
      </c>
      <c r="J4" s="103">
        <v>37469</v>
      </c>
      <c r="K4" s="103">
        <v>37500</v>
      </c>
      <c r="L4" s="103">
        <v>37530</v>
      </c>
      <c r="M4" s="103">
        <v>37561</v>
      </c>
      <c r="N4" s="103">
        <v>37591</v>
      </c>
      <c r="O4" s="103">
        <v>37622</v>
      </c>
      <c r="P4" s="103">
        <v>37653</v>
      </c>
      <c r="Q4" s="103">
        <v>37681</v>
      </c>
      <c r="R4" s="103">
        <v>37712</v>
      </c>
      <c r="S4" s="103">
        <v>37742</v>
      </c>
      <c r="T4" s="103">
        <v>37773</v>
      </c>
      <c r="U4" s="103">
        <v>37803</v>
      </c>
      <c r="V4" s="103">
        <v>37834</v>
      </c>
      <c r="W4" s="103">
        <v>37865</v>
      </c>
      <c r="X4" s="103">
        <v>37895</v>
      </c>
      <c r="Y4" s="103">
        <v>37926</v>
      </c>
      <c r="Z4" s="103">
        <v>37956</v>
      </c>
      <c r="AA4" s="103">
        <v>37987</v>
      </c>
      <c r="AB4" s="103">
        <v>38018</v>
      </c>
      <c r="AC4" s="103">
        <v>38047</v>
      </c>
      <c r="AD4" s="103">
        <v>38078</v>
      </c>
      <c r="AE4" s="103">
        <v>38108</v>
      </c>
      <c r="AF4" s="103">
        <v>38139</v>
      </c>
      <c r="AG4" s="103">
        <v>38169</v>
      </c>
      <c r="AH4" s="103">
        <v>38200</v>
      </c>
      <c r="AI4" s="103">
        <v>38231</v>
      </c>
      <c r="AJ4" s="103">
        <v>38261</v>
      </c>
      <c r="AK4" s="103">
        <v>38292</v>
      </c>
      <c r="AL4" s="103">
        <v>38322</v>
      </c>
      <c r="AM4" s="103">
        <v>38353</v>
      </c>
      <c r="AN4" s="103">
        <v>38384</v>
      </c>
      <c r="AO4" s="103">
        <v>38412</v>
      </c>
      <c r="AP4" s="103">
        <v>38443</v>
      </c>
      <c r="AQ4" s="103">
        <v>38473</v>
      </c>
      <c r="AR4" s="103">
        <v>38504</v>
      </c>
      <c r="AS4" s="103">
        <v>38534</v>
      </c>
      <c r="AT4" s="103">
        <v>38565</v>
      </c>
      <c r="AU4" s="103">
        <v>38596</v>
      </c>
      <c r="AV4" s="103">
        <v>38626</v>
      </c>
      <c r="AW4" s="103">
        <v>38657</v>
      </c>
      <c r="AX4" s="103">
        <v>38687</v>
      </c>
      <c r="AY4" s="103">
        <v>38718</v>
      </c>
      <c r="AZ4" s="103">
        <v>38749</v>
      </c>
      <c r="BA4" s="103">
        <v>38777</v>
      </c>
      <c r="BB4" s="103">
        <v>38808</v>
      </c>
      <c r="BC4" s="103">
        <v>38838</v>
      </c>
      <c r="BD4" s="103">
        <v>38869</v>
      </c>
      <c r="BE4" s="103">
        <v>38899</v>
      </c>
      <c r="BF4" s="103">
        <v>38930</v>
      </c>
      <c r="BG4" s="103">
        <v>38961</v>
      </c>
      <c r="BH4" s="103">
        <v>38991</v>
      </c>
      <c r="BI4" s="103">
        <v>39022</v>
      </c>
      <c r="BJ4" s="103">
        <v>39052</v>
      </c>
      <c r="BK4" s="103">
        <v>39083</v>
      </c>
      <c r="BL4" s="103">
        <v>39114</v>
      </c>
      <c r="BM4" s="103">
        <v>39142</v>
      </c>
      <c r="BN4" s="103">
        <v>39173</v>
      </c>
      <c r="BO4" s="103">
        <v>39203</v>
      </c>
      <c r="BP4" s="103">
        <v>39234</v>
      </c>
      <c r="BQ4" s="103">
        <v>39264</v>
      </c>
      <c r="BR4" s="103">
        <v>39295</v>
      </c>
      <c r="BS4" s="103">
        <v>39326</v>
      </c>
      <c r="BT4" s="103">
        <v>39356</v>
      </c>
      <c r="BU4" s="103">
        <v>39387</v>
      </c>
      <c r="BV4" s="103">
        <v>39417</v>
      </c>
      <c r="BW4" s="103">
        <v>39448</v>
      </c>
      <c r="BX4" s="103">
        <v>39479</v>
      </c>
      <c r="BY4" s="103">
        <v>39508</v>
      </c>
      <c r="BZ4" s="103">
        <v>39539</v>
      </c>
      <c r="CA4" s="103">
        <v>39569</v>
      </c>
      <c r="CB4" s="103">
        <v>39600</v>
      </c>
      <c r="CC4" s="103">
        <v>39630</v>
      </c>
      <c r="CD4" s="103">
        <v>39661</v>
      </c>
      <c r="CE4" s="103">
        <v>39692</v>
      </c>
      <c r="CF4" s="103">
        <v>39722</v>
      </c>
      <c r="CG4" s="103">
        <v>39753</v>
      </c>
      <c r="CH4" s="103">
        <v>39783</v>
      </c>
      <c r="CI4" s="103">
        <v>39814</v>
      </c>
      <c r="CJ4" s="103">
        <v>39845</v>
      </c>
      <c r="CK4" s="103">
        <v>39873</v>
      </c>
      <c r="CL4" s="103">
        <v>39904</v>
      </c>
      <c r="CM4" s="103">
        <v>39934</v>
      </c>
      <c r="CN4" s="103">
        <v>39965</v>
      </c>
      <c r="CO4" s="103">
        <v>39995</v>
      </c>
      <c r="CP4" s="103">
        <v>40026</v>
      </c>
      <c r="CQ4" s="103">
        <v>40057</v>
      </c>
      <c r="CR4" s="103">
        <v>40087</v>
      </c>
      <c r="CS4" s="103">
        <v>40118</v>
      </c>
      <c r="CT4" s="103">
        <v>40148</v>
      </c>
      <c r="CU4" s="103">
        <v>40179</v>
      </c>
      <c r="CV4" s="103">
        <v>40210</v>
      </c>
      <c r="CW4" s="103">
        <v>40238</v>
      </c>
      <c r="CX4" s="103">
        <v>40269</v>
      </c>
      <c r="CY4" s="103">
        <v>40299</v>
      </c>
      <c r="CZ4" s="103">
        <v>40330</v>
      </c>
      <c r="DA4" s="103">
        <v>40360</v>
      </c>
      <c r="DB4" s="103">
        <v>40391</v>
      </c>
      <c r="DC4" s="103">
        <v>40422</v>
      </c>
      <c r="DD4" s="103">
        <v>40452</v>
      </c>
      <c r="DE4" s="103">
        <v>40483</v>
      </c>
      <c r="DF4" s="103">
        <v>40513</v>
      </c>
      <c r="DG4" s="103">
        <v>40544</v>
      </c>
      <c r="DH4" s="103">
        <v>40575</v>
      </c>
      <c r="DI4" s="103">
        <v>40603</v>
      </c>
      <c r="DJ4" s="103">
        <v>40634</v>
      </c>
      <c r="DK4" s="103">
        <v>40664</v>
      </c>
      <c r="DL4" s="103">
        <v>40695</v>
      </c>
      <c r="DM4" s="103">
        <v>40725</v>
      </c>
      <c r="DN4" s="103">
        <v>40756</v>
      </c>
      <c r="DO4" s="103">
        <v>40787</v>
      </c>
      <c r="DP4" s="103">
        <v>40817</v>
      </c>
      <c r="DQ4" s="103">
        <v>40848</v>
      </c>
      <c r="DR4" s="103">
        <v>40878</v>
      </c>
      <c r="DS4" s="103">
        <v>40909</v>
      </c>
      <c r="DT4" s="103">
        <v>40940</v>
      </c>
      <c r="DU4" s="103">
        <v>40969</v>
      </c>
      <c r="DV4" s="103">
        <v>41000</v>
      </c>
      <c r="DW4" s="103">
        <v>41030</v>
      </c>
      <c r="DX4" s="103">
        <v>41061</v>
      </c>
      <c r="DY4" s="103">
        <v>41091</v>
      </c>
      <c r="DZ4" s="103">
        <v>41122</v>
      </c>
      <c r="EA4" s="103">
        <v>41153</v>
      </c>
      <c r="EB4" s="103">
        <v>41183</v>
      </c>
      <c r="EC4" s="103">
        <v>41214</v>
      </c>
      <c r="ED4" s="103">
        <v>41244</v>
      </c>
      <c r="EE4" s="103">
        <v>41275</v>
      </c>
      <c r="EF4" s="103">
        <v>41306</v>
      </c>
      <c r="EG4" s="103">
        <v>41334</v>
      </c>
      <c r="EH4" s="103">
        <v>41365</v>
      </c>
      <c r="EI4" s="103">
        <v>41395</v>
      </c>
      <c r="EJ4" s="103">
        <v>41426</v>
      </c>
      <c r="EK4" s="103">
        <v>41456</v>
      </c>
      <c r="EL4" s="103">
        <v>41487</v>
      </c>
      <c r="EM4" s="103">
        <v>41518</v>
      </c>
      <c r="EN4" s="103">
        <v>41548</v>
      </c>
      <c r="EO4" s="103">
        <v>41579</v>
      </c>
      <c r="EP4" s="103">
        <v>41609</v>
      </c>
      <c r="EQ4" s="103">
        <v>41640</v>
      </c>
      <c r="ER4" s="103">
        <v>41671</v>
      </c>
      <c r="ES4" s="103">
        <v>41699</v>
      </c>
      <c r="ET4" s="103">
        <v>41730</v>
      </c>
      <c r="EU4" s="103">
        <v>41760</v>
      </c>
      <c r="EV4" s="103">
        <v>41791</v>
      </c>
      <c r="EW4" s="103">
        <v>41821</v>
      </c>
      <c r="EX4" s="103">
        <v>41852</v>
      </c>
      <c r="EY4" s="103">
        <v>41883</v>
      </c>
      <c r="EZ4" s="103">
        <v>41913</v>
      </c>
      <c r="FA4" s="103">
        <v>41944</v>
      </c>
      <c r="FB4" s="103">
        <v>41974</v>
      </c>
      <c r="FC4" s="103">
        <v>42005</v>
      </c>
      <c r="FD4" s="103">
        <v>42036</v>
      </c>
      <c r="FE4" s="103">
        <v>42064</v>
      </c>
      <c r="FF4" s="103">
        <v>42095</v>
      </c>
      <c r="FG4" s="103">
        <v>42125</v>
      </c>
      <c r="FH4" s="103">
        <v>42156</v>
      </c>
      <c r="FI4" s="103">
        <v>42186</v>
      </c>
      <c r="FJ4" s="103">
        <v>42217</v>
      </c>
      <c r="FK4" s="103">
        <v>42248</v>
      </c>
      <c r="FL4" s="103">
        <v>42278</v>
      </c>
      <c r="FM4" s="103">
        <v>42309</v>
      </c>
      <c r="FN4" s="103">
        <v>42339</v>
      </c>
      <c r="FO4" s="103">
        <v>42370</v>
      </c>
      <c r="FP4" s="103">
        <v>42401</v>
      </c>
      <c r="FQ4" s="103">
        <v>42430</v>
      </c>
      <c r="FR4" s="103">
        <v>42461</v>
      </c>
      <c r="FS4" s="103">
        <v>42491</v>
      </c>
      <c r="FT4" s="103">
        <v>42522</v>
      </c>
      <c r="FU4" s="103">
        <v>42552</v>
      </c>
      <c r="FV4" s="103">
        <v>42583</v>
      </c>
      <c r="FW4" s="103">
        <v>42614</v>
      </c>
      <c r="FX4" s="103">
        <v>42644</v>
      </c>
      <c r="FY4" s="103">
        <v>42675</v>
      </c>
      <c r="FZ4" s="103">
        <v>42705</v>
      </c>
      <c r="GA4" s="103">
        <v>42736</v>
      </c>
      <c r="GB4" s="103">
        <v>42767</v>
      </c>
      <c r="GC4" s="103">
        <v>42795</v>
      </c>
      <c r="GD4" s="103">
        <v>42826</v>
      </c>
      <c r="GE4" s="103">
        <v>42856</v>
      </c>
      <c r="GF4" s="103">
        <v>42887</v>
      </c>
      <c r="GG4" s="103">
        <v>42917</v>
      </c>
      <c r="GH4" s="103">
        <v>42948</v>
      </c>
      <c r="GI4" s="103">
        <v>42979</v>
      </c>
      <c r="GJ4" s="103">
        <v>43009</v>
      </c>
      <c r="GK4" s="103">
        <v>43040</v>
      </c>
      <c r="GL4" s="103">
        <v>43070</v>
      </c>
      <c r="GM4" s="103">
        <v>43101</v>
      </c>
      <c r="GN4" s="103">
        <v>43132</v>
      </c>
      <c r="GO4" s="103">
        <v>43160</v>
      </c>
      <c r="GP4" s="103">
        <v>43191</v>
      </c>
      <c r="GQ4" s="103">
        <v>43221</v>
      </c>
      <c r="GR4" s="103">
        <v>43252</v>
      </c>
      <c r="GS4" s="103">
        <v>43282</v>
      </c>
      <c r="GT4" s="103">
        <v>43313</v>
      </c>
      <c r="GU4" s="103">
        <v>43344</v>
      </c>
      <c r="GV4" s="103">
        <v>43374</v>
      </c>
      <c r="GW4" s="103">
        <v>43405</v>
      </c>
      <c r="GX4" s="103">
        <v>43435</v>
      </c>
      <c r="GY4" s="103">
        <v>43466</v>
      </c>
      <c r="GZ4" s="103">
        <v>43497</v>
      </c>
      <c r="HA4" s="103">
        <v>43525</v>
      </c>
      <c r="HB4" s="103">
        <v>43556</v>
      </c>
      <c r="HC4" s="103">
        <v>43586</v>
      </c>
      <c r="HD4" s="103">
        <v>43617</v>
      </c>
      <c r="HE4" s="103">
        <v>43647</v>
      </c>
      <c r="HF4" s="103">
        <v>43678</v>
      </c>
      <c r="HG4" s="103">
        <v>43709</v>
      </c>
      <c r="HH4" s="103">
        <v>43739</v>
      </c>
      <c r="HI4" s="103">
        <v>43770</v>
      </c>
      <c r="HJ4" s="103">
        <v>43800</v>
      </c>
      <c r="HK4" s="103">
        <v>43831</v>
      </c>
      <c r="HL4" s="103">
        <v>43862</v>
      </c>
      <c r="HM4" s="103">
        <v>43891</v>
      </c>
      <c r="HN4" s="103">
        <v>43922</v>
      </c>
      <c r="HO4" s="103">
        <v>43952</v>
      </c>
      <c r="HP4" s="103">
        <v>43983</v>
      </c>
      <c r="HQ4" s="103">
        <v>44013</v>
      </c>
      <c r="HR4" s="103">
        <v>44044</v>
      </c>
      <c r="HS4" s="103">
        <v>44075</v>
      </c>
      <c r="HT4" s="103">
        <v>44105</v>
      </c>
      <c r="HU4" s="103">
        <v>44136</v>
      </c>
      <c r="HV4" s="103">
        <v>44166</v>
      </c>
      <c r="HW4" s="103">
        <v>44197</v>
      </c>
      <c r="HX4" s="103">
        <v>44228</v>
      </c>
      <c r="HY4" s="103">
        <v>44256</v>
      </c>
      <c r="HZ4" s="103">
        <v>44287</v>
      </c>
      <c r="IA4" s="103">
        <v>44317</v>
      </c>
      <c r="IB4" s="103">
        <v>44348</v>
      </c>
      <c r="IC4" s="103">
        <v>44378</v>
      </c>
      <c r="ID4" s="103">
        <v>44409</v>
      </c>
      <c r="IE4" s="103">
        <v>44440</v>
      </c>
      <c r="IF4" s="103">
        <v>44470</v>
      </c>
      <c r="IG4" s="103">
        <v>44501</v>
      </c>
      <c r="IH4" s="103">
        <v>44531</v>
      </c>
      <c r="II4" s="110">
        <v>44562</v>
      </c>
      <c r="IJ4" s="110">
        <v>44593</v>
      </c>
      <c r="IK4" s="110">
        <v>44621</v>
      </c>
      <c r="IL4" s="110">
        <v>44652</v>
      </c>
      <c r="IM4" s="110">
        <v>44682</v>
      </c>
      <c r="IN4" s="110">
        <v>44713</v>
      </c>
      <c r="IO4" s="110">
        <v>44743</v>
      </c>
      <c r="IP4" s="110">
        <v>44774</v>
      </c>
      <c r="IQ4" s="110">
        <v>44805</v>
      </c>
      <c r="IR4" s="111">
        <v>44835</v>
      </c>
      <c r="IS4" s="111">
        <v>44866</v>
      </c>
      <c r="IT4" s="111">
        <v>44896</v>
      </c>
      <c r="IU4" s="111">
        <v>44927</v>
      </c>
      <c r="IV4" s="111">
        <v>44958</v>
      </c>
      <c r="IW4" s="111">
        <v>44986</v>
      </c>
      <c r="IX4" s="111">
        <v>45017</v>
      </c>
      <c r="IY4" s="111">
        <v>45047</v>
      </c>
      <c r="IZ4" s="111">
        <v>45078</v>
      </c>
      <c r="JA4" s="111">
        <v>45108</v>
      </c>
      <c r="JB4" s="111">
        <v>45139</v>
      </c>
      <c r="JC4" s="111">
        <v>45170</v>
      </c>
      <c r="JD4" s="111">
        <v>45200</v>
      </c>
      <c r="JE4" s="111">
        <v>45231</v>
      </c>
      <c r="JF4" s="111">
        <v>45261</v>
      </c>
      <c r="JG4" s="111">
        <v>45292</v>
      </c>
      <c r="JH4" s="111">
        <v>45323</v>
      </c>
      <c r="JI4" s="111">
        <v>45352</v>
      </c>
      <c r="JJ4" s="111">
        <v>45383</v>
      </c>
      <c r="JK4" s="111">
        <v>45413</v>
      </c>
      <c r="JL4" s="111">
        <v>45444</v>
      </c>
    </row>
    <row r="5" spans="2:15973" s="3" customFormat="1" thickBot="1" x14ac:dyDescent="0.35">
      <c r="B5" s="7" t="s">
        <v>32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"/>
      <c r="AB5" s="9"/>
      <c r="AC5" s="9"/>
      <c r="AD5" s="9"/>
      <c r="AE5" s="9"/>
      <c r="AF5" s="9"/>
      <c r="AG5" s="9"/>
      <c r="AH5" s="9"/>
      <c r="AI5" s="9"/>
      <c r="AJ5" s="9"/>
      <c r="AK5" s="9"/>
      <c r="AL5" s="10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8"/>
      <c r="AZ5" s="9"/>
      <c r="BA5" s="9"/>
      <c r="BB5" s="9"/>
      <c r="BC5" s="9"/>
      <c r="BD5" s="9"/>
      <c r="BE5" s="9"/>
      <c r="BF5" s="9"/>
      <c r="BG5" s="9"/>
      <c r="BH5" s="9"/>
      <c r="BI5" s="9"/>
      <c r="BJ5" s="10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8"/>
      <c r="BX5" s="9"/>
      <c r="BY5" s="9"/>
      <c r="BZ5" s="9"/>
      <c r="CA5" s="9"/>
      <c r="CB5" s="9"/>
      <c r="CC5" s="9"/>
      <c r="CD5" s="9"/>
      <c r="CE5" s="9"/>
      <c r="CF5" s="9"/>
      <c r="CG5" s="9"/>
      <c r="CH5" s="10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8"/>
      <c r="CV5" s="9"/>
      <c r="CW5" s="9"/>
      <c r="CX5" s="9"/>
      <c r="CY5" s="9"/>
      <c r="CZ5" s="9"/>
      <c r="DA5" s="9"/>
      <c r="DB5" s="9"/>
      <c r="DC5" s="9"/>
      <c r="DD5" s="9"/>
      <c r="DE5" s="9"/>
      <c r="DF5" s="10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8"/>
      <c r="DT5" s="9"/>
      <c r="DU5" s="9"/>
      <c r="DV5" s="9"/>
      <c r="DW5" s="9"/>
      <c r="DX5" s="9"/>
      <c r="DY5" s="9"/>
      <c r="DZ5" s="9"/>
      <c r="EA5" s="9"/>
      <c r="EB5" s="9"/>
      <c r="EC5" s="9"/>
      <c r="ED5" s="10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8"/>
      <c r="ER5" s="9"/>
      <c r="ES5" s="9"/>
      <c r="ET5" s="9"/>
      <c r="EU5" s="9"/>
      <c r="EV5" s="9"/>
      <c r="EW5" s="9"/>
      <c r="EX5" s="9"/>
      <c r="EY5" s="9"/>
      <c r="EZ5" s="9"/>
      <c r="FA5" s="9"/>
      <c r="FB5" s="10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10"/>
      <c r="FO5" s="8"/>
      <c r="FP5" s="34"/>
      <c r="FQ5" s="9"/>
      <c r="FR5" s="9"/>
      <c r="FS5" s="9"/>
      <c r="FT5" s="9"/>
      <c r="FU5" s="9"/>
      <c r="FV5" s="9"/>
      <c r="FW5" s="48"/>
      <c r="FX5" s="9"/>
      <c r="FY5" s="51"/>
      <c r="FZ5" s="52"/>
      <c r="GA5" s="56"/>
      <c r="GB5" s="57"/>
      <c r="GC5" s="57"/>
      <c r="GD5" s="57"/>
      <c r="GE5" s="57"/>
      <c r="GF5" s="57"/>
      <c r="GG5" s="57"/>
      <c r="GH5" s="57"/>
      <c r="GI5" s="57"/>
      <c r="GJ5" s="57"/>
      <c r="GK5" s="58"/>
      <c r="GL5" s="89"/>
      <c r="GM5" s="93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5"/>
      <c r="GY5" s="96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</row>
    <row r="6" spans="2:15973" s="3" customFormat="1" ht="13.5" x14ac:dyDescent="0.2">
      <c r="B6" s="20" t="s">
        <v>0</v>
      </c>
      <c r="C6" s="21">
        <v>590.697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4"/>
      <c r="P6" s="22"/>
      <c r="Q6" s="22"/>
      <c r="R6" s="22"/>
      <c r="S6" s="22"/>
      <c r="T6" s="22"/>
      <c r="U6" s="22"/>
      <c r="V6" s="22"/>
      <c r="W6" s="22"/>
      <c r="X6" s="22">
        <v>35.74</v>
      </c>
      <c r="Y6" s="22"/>
      <c r="Z6" s="25"/>
      <c r="AA6" s="21"/>
      <c r="AB6" s="22"/>
      <c r="AC6" s="22"/>
      <c r="AD6" s="22"/>
      <c r="AE6" s="22"/>
      <c r="AF6" s="22"/>
      <c r="AG6" s="22">
        <v>20.934000000000001</v>
      </c>
      <c r="AH6" s="22">
        <v>40.591999999999999</v>
      </c>
      <c r="AI6" s="22"/>
      <c r="AJ6" s="22">
        <v>5.7000000000000002E-2</v>
      </c>
      <c r="AK6" s="22"/>
      <c r="AL6" s="23"/>
      <c r="AM6" s="24">
        <v>5.5E-2</v>
      </c>
      <c r="AN6" s="22">
        <v>5.5E-2</v>
      </c>
      <c r="AO6" s="22"/>
      <c r="AP6" s="22"/>
      <c r="AQ6" s="22"/>
      <c r="AR6" s="22">
        <v>40.417000000000002</v>
      </c>
      <c r="AS6" s="22"/>
      <c r="AT6" s="22"/>
      <c r="AU6" s="22">
        <v>0.75800000000000001</v>
      </c>
      <c r="AV6" s="22"/>
      <c r="AW6" s="22">
        <v>41.064999999999998</v>
      </c>
      <c r="AX6" s="25"/>
      <c r="AY6" s="21"/>
      <c r="AZ6" s="22"/>
      <c r="BA6" s="22">
        <v>0.111</v>
      </c>
      <c r="BB6" s="22"/>
      <c r="BC6" s="22"/>
      <c r="BD6" s="22"/>
      <c r="BE6" s="22">
        <v>41.38</v>
      </c>
      <c r="BF6" s="22"/>
      <c r="BG6" s="22"/>
      <c r="BH6" s="22"/>
      <c r="BI6" s="22"/>
      <c r="BJ6" s="23"/>
      <c r="BK6" s="24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5"/>
      <c r="BW6" s="21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3"/>
      <c r="CI6" s="24"/>
      <c r="CJ6" s="22"/>
      <c r="CK6" s="22"/>
      <c r="CL6" s="22"/>
      <c r="CM6" s="22"/>
      <c r="CN6" s="22"/>
      <c r="CO6" s="22"/>
      <c r="CP6" s="22"/>
      <c r="CQ6" s="22"/>
      <c r="CR6" s="22">
        <v>4.0259999999999997E-2</v>
      </c>
      <c r="CS6" s="22">
        <v>1.2460000000000001E-2</v>
      </c>
      <c r="CT6" s="25"/>
      <c r="CU6" s="21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3"/>
      <c r="DG6" s="24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5"/>
      <c r="DS6" s="21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3"/>
      <c r="EE6" s="24"/>
      <c r="EF6" s="22"/>
      <c r="EG6" s="22"/>
      <c r="EH6" s="22"/>
      <c r="EI6" s="22"/>
      <c r="EJ6" s="22">
        <v>77.986980000000003</v>
      </c>
      <c r="EK6" s="22">
        <v>0.36147000000000001</v>
      </c>
      <c r="EL6" s="22"/>
      <c r="EM6" s="22">
        <v>7.4351599999999998</v>
      </c>
      <c r="EN6" s="22">
        <v>0.63444</v>
      </c>
      <c r="EO6" s="22"/>
      <c r="EP6" s="25">
        <v>5.2426000000000004</v>
      </c>
      <c r="EQ6" s="21"/>
      <c r="ER6" s="22"/>
      <c r="ES6" s="22"/>
      <c r="ET6" s="22"/>
      <c r="EU6" s="22"/>
      <c r="EV6" s="22"/>
      <c r="EW6" s="22"/>
      <c r="EX6" s="22"/>
      <c r="EY6" s="22"/>
      <c r="EZ6" s="22">
        <v>4.9619299999999997</v>
      </c>
      <c r="FA6" s="22"/>
      <c r="FB6" s="23"/>
      <c r="FC6" s="24"/>
      <c r="FD6" s="22"/>
      <c r="FE6" s="22"/>
      <c r="FF6" s="22"/>
      <c r="FG6" s="22"/>
      <c r="FH6" s="22">
        <v>4.2649999999999997</v>
      </c>
      <c r="FI6" s="22">
        <v>4.1169900000000004</v>
      </c>
      <c r="FJ6" s="22"/>
      <c r="FK6" s="22">
        <v>4.2940399999999999</v>
      </c>
      <c r="FL6" s="22"/>
      <c r="FM6" s="22">
        <v>0.64627000000000001</v>
      </c>
      <c r="FN6" s="23"/>
      <c r="FO6" s="46"/>
      <c r="FP6" s="22"/>
      <c r="FQ6" s="22">
        <v>4.25162</v>
      </c>
      <c r="FR6" s="22">
        <v>0.24229000000000001</v>
      </c>
      <c r="FS6" s="22"/>
      <c r="FT6" s="22"/>
      <c r="FU6" s="22"/>
      <c r="FV6" s="22"/>
      <c r="FW6" s="22"/>
      <c r="FX6" s="22"/>
      <c r="FY6" s="22"/>
      <c r="FZ6" s="25">
        <f>VLOOKUP(B6,'[1]Tablas 2016'!$A$3:$N$27,13,FALSE)</f>
        <v>4.0414500000000002</v>
      </c>
      <c r="GA6" s="59"/>
      <c r="GB6" s="60"/>
      <c r="GC6" s="60">
        <v>4.9941300000000002</v>
      </c>
      <c r="GD6" s="60"/>
      <c r="GE6" s="60">
        <v>3.6919399414062499</v>
      </c>
      <c r="GF6" s="60">
        <v>1.42930004882813</v>
      </c>
      <c r="GG6" s="60">
        <v>141.13650999999999</v>
      </c>
      <c r="GH6" s="60">
        <v>136.80484375</v>
      </c>
      <c r="GI6" s="60"/>
      <c r="GJ6" s="60"/>
      <c r="GK6" s="60"/>
      <c r="GL6" s="88">
        <v>1.331</v>
      </c>
      <c r="GM6" s="90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2"/>
      <c r="GY6" s="59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>
        <v>5.0547700000000004</v>
      </c>
      <c r="HP6" s="60"/>
      <c r="HQ6" s="60"/>
      <c r="HR6" s="60"/>
      <c r="HS6" s="60"/>
      <c r="HT6" s="60"/>
      <c r="HU6" s="60"/>
      <c r="HV6" s="88"/>
      <c r="HW6" s="59"/>
      <c r="HX6" s="60">
        <v>3.8666</v>
      </c>
      <c r="HY6" s="60"/>
      <c r="HZ6" s="60"/>
      <c r="IA6" s="60"/>
      <c r="IB6" s="60"/>
      <c r="IC6" s="60"/>
      <c r="ID6" s="60"/>
      <c r="IE6" s="60">
        <v>6.0000000000000001E-3</v>
      </c>
      <c r="IF6" s="62" t="s">
        <v>36</v>
      </c>
      <c r="IG6" s="60"/>
      <c r="IH6" s="88"/>
      <c r="II6" s="22"/>
      <c r="IJ6" s="22" t="s">
        <v>36</v>
      </c>
      <c r="IK6" s="22"/>
      <c r="IL6" s="22" t="s">
        <v>36</v>
      </c>
      <c r="IM6" s="22" t="s">
        <v>36</v>
      </c>
      <c r="IN6" s="22" t="s">
        <v>36</v>
      </c>
      <c r="IO6" s="22" t="str">
        <f>IFERROR(VLOOKUP(B6,#REF!,2,0),"")</f>
        <v/>
      </c>
      <c r="IP6" s="22" t="str">
        <f>IFERROR(VLOOKUP(B6,#REF!,3,0),"")</f>
        <v/>
      </c>
      <c r="IQ6" s="22"/>
      <c r="IR6" s="22"/>
      <c r="IS6" s="22" t="s">
        <v>36</v>
      </c>
      <c r="IT6" s="22" t="s">
        <v>36</v>
      </c>
      <c r="IU6" s="22">
        <v>1E-3</v>
      </c>
      <c r="IV6" s="22">
        <v>0</v>
      </c>
      <c r="IW6" s="22" t="s">
        <v>36</v>
      </c>
      <c r="IX6" s="22" t="s">
        <v>36</v>
      </c>
      <c r="IY6" s="22" t="s">
        <v>36</v>
      </c>
      <c r="IZ6" s="22" t="s">
        <v>36</v>
      </c>
      <c r="JA6" s="22"/>
      <c r="JB6" s="22">
        <v>2.2710000000000001E-2</v>
      </c>
      <c r="JC6" s="22" t="s">
        <v>36</v>
      </c>
      <c r="JD6" s="22" t="s">
        <v>36</v>
      </c>
      <c r="JE6" s="22" t="s">
        <v>36</v>
      </c>
      <c r="JF6" s="22" t="s">
        <v>36</v>
      </c>
      <c r="JG6" s="22" t="s">
        <v>36</v>
      </c>
      <c r="JH6" s="22" t="s">
        <v>36</v>
      </c>
      <c r="JI6" s="22">
        <v>1.93</v>
      </c>
      <c r="JJ6" s="22" t="s">
        <v>36</v>
      </c>
      <c r="JK6" s="22" t="s">
        <v>36</v>
      </c>
      <c r="JL6" s="22" t="s">
        <v>36</v>
      </c>
    </row>
    <row r="7" spans="2:15973" s="3" customFormat="1" ht="13.5" x14ac:dyDescent="0.2">
      <c r="B7" s="20" t="s">
        <v>23</v>
      </c>
      <c r="C7" s="21">
        <v>65.903000000000006</v>
      </c>
      <c r="D7" s="22">
        <v>93.078000000000003</v>
      </c>
      <c r="E7" s="22">
        <v>0.54300000000000004</v>
      </c>
      <c r="F7" s="22"/>
      <c r="G7" s="22"/>
      <c r="H7" s="22">
        <v>73.730999999999995</v>
      </c>
      <c r="I7" s="22"/>
      <c r="J7" s="22"/>
      <c r="K7" s="22"/>
      <c r="L7" s="22">
        <v>18.553000000000001</v>
      </c>
      <c r="M7" s="22">
        <v>14.087999999999999</v>
      </c>
      <c r="N7" s="23">
        <v>33.659999999999997</v>
      </c>
      <c r="O7" s="24">
        <v>76.466999999999999</v>
      </c>
      <c r="P7" s="22">
        <v>69.09</v>
      </c>
      <c r="Q7" s="22"/>
      <c r="R7" s="22">
        <v>47.271000000000001</v>
      </c>
      <c r="S7" s="22">
        <v>0.48699999999999999</v>
      </c>
      <c r="T7" s="22">
        <v>46.502000000000002</v>
      </c>
      <c r="U7" s="22">
        <v>44.65</v>
      </c>
      <c r="V7" s="22">
        <v>38.515000000000001</v>
      </c>
      <c r="W7" s="22">
        <v>50.988</v>
      </c>
      <c r="X7" s="22">
        <v>46.988000000000007</v>
      </c>
      <c r="Y7" s="22">
        <v>72.563000000000002</v>
      </c>
      <c r="Z7" s="25"/>
      <c r="AA7" s="21">
        <v>174.43</v>
      </c>
      <c r="AB7" s="22">
        <v>96.16</v>
      </c>
      <c r="AC7" s="22">
        <v>27.501000000000001</v>
      </c>
      <c r="AD7" s="22">
        <v>151.5</v>
      </c>
      <c r="AE7" s="22">
        <v>0.66700000000000004</v>
      </c>
      <c r="AF7" s="22">
        <v>12.749000000000001</v>
      </c>
      <c r="AG7" s="22">
        <v>15.294</v>
      </c>
      <c r="AH7" s="22">
        <v>152.25</v>
      </c>
      <c r="AI7" s="22"/>
      <c r="AJ7" s="22">
        <v>45.728000000000002</v>
      </c>
      <c r="AK7" s="22">
        <v>141.66999999999999</v>
      </c>
      <c r="AL7" s="23">
        <v>121.794</v>
      </c>
      <c r="AM7" s="24">
        <v>132.63300000000001</v>
      </c>
      <c r="AN7" s="22">
        <v>25.119</v>
      </c>
      <c r="AO7" s="22">
        <v>13.564</v>
      </c>
      <c r="AP7" s="22">
        <v>38.726999999999997</v>
      </c>
      <c r="AQ7" s="22">
        <v>112.55</v>
      </c>
      <c r="AR7" s="22">
        <v>25.086000000000002</v>
      </c>
      <c r="AS7" s="22">
        <v>0.115</v>
      </c>
      <c r="AT7" s="22">
        <v>116.67400000000001</v>
      </c>
      <c r="AU7" s="22">
        <v>19.423000000000002</v>
      </c>
      <c r="AV7" s="22"/>
      <c r="AW7" s="22">
        <v>158.83100000000002</v>
      </c>
      <c r="AX7" s="25">
        <v>22.256</v>
      </c>
      <c r="AY7" s="21">
        <v>115.82700000000001</v>
      </c>
      <c r="AZ7" s="22">
        <v>22.937000000000001</v>
      </c>
      <c r="BA7" s="22">
        <v>4.2000000000000003E-2</v>
      </c>
      <c r="BB7" s="22">
        <v>55.731999999999999</v>
      </c>
      <c r="BC7" s="22">
        <v>39.052</v>
      </c>
      <c r="BD7" s="22">
        <v>0.56800000000000006</v>
      </c>
      <c r="BE7" s="22">
        <v>82.353999999999999</v>
      </c>
      <c r="BF7" s="22">
        <v>29.294</v>
      </c>
      <c r="BG7" s="22">
        <v>92.796999999999997</v>
      </c>
      <c r="BH7" s="22">
        <v>58.118000000000002</v>
      </c>
      <c r="BI7" s="22">
        <v>19.867000000000001</v>
      </c>
      <c r="BJ7" s="23">
        <v>53.762</v>
      </c>
      <c r="BK7" s="24">
        <v>19.998999999999999</v>
      </c>
      <c r="BL7" s="22">
        <v>89.207999999999998</v>
      </c>
      <c r="BM7" s="22">
        <v>3.5000000000000003E-2</v>
      </c>
      <c r="BN7" s="22">
        <v>43.092999999999996</v>
      </c>
      <c r="BO7" s="22">
        <v>51.877000000000002</v>
      </c>
      <c r="BP7" s="22">
        <v>65.682000000000002</v>
      </c>
      <c r="BQ7" s="22">
        <v>108.43899999999999</v>
      </c>
      <c r="BR7" s="22">
        <v>0.31</v>
      </c>
      <c r="BS7" s="22">
        <v>0.17</v>
      </c>
      <c r="BT7" s="22">
        <v>0.33899999999999997</v>
      </c>
      <c r="BU7" s="22">
        <v>14.413</v>
      </c>
      <c r="BV7" s="25">
        <v>167.64879999999999</v>
      </c>
      <c r="BW7" s="21">
        <v>3.6999999999999998E-2</v>
      </c>
      <c r="BX7" s="22"/>
      <c r="BY7" s="22"/>
      <c r="BZ7" s="22">
        <v>8.3260000000000005</v>
      </c>
      <c r="CA7" s="22">
        <v>0.17599999999999999</v>
      </c>
      <c r="CB7" s="22">
        <v>2.8000000000000001E-2</v>
      </c>
      <c r="CC7" s="22">
        <v>0.04</v>
      </c>
      <c r="CD7" s="22">
        <v>0.23900000000000002</v>
      </c>
      <c r="CE7" s="22">
        <v>0.44600000000000001</v>
      </c>
      <c r="CF7" s="22"/>
      <c r="CG7" s="22">
        <v>2.1639999999999997</v>
      </c>
      <c r="CH7" s="23">
        <v>0.7</v>
      </c>
      <c r="CI7" s="24"/>
      <c r="CJ7" s="22">
        <v>0.61033999999999999</v>
      </c>
      <c r="CK7" s="22">
        <v>83.102880000000013</v>
      </c>
      <c r="CL7" s="22"/>
      <c r="CM7" s="22">
        <v>2.8079999999999997E-2</v>
      </c>
      <c r="CN7" s="22">
        <v>17.66535</v>
      </c>
      <c r="CO7" s="22">
        <v>3.4470000000000001E-2</v>
      </c>
      <c r="CP7" s="22">
        <v>4.3990000000000001E-2</v>
      </c>
      <c r="CQ7" s="22">
        <v>112.73756999999999</v>
      </c>
      <c r="CR7" s="22">
        <v>0.10253</v>
      </c>
      <c r="CS7" s="22"/>
      <c r="CT7" s="25">
        <v>158.17373999999998</v>
      </c>
      <c r="CU7" s="21"/>
      <c r="CV7" s="22">
        <v>4.3909999999999998E-2</v>
      </c>
      <c r="CW7" s="22">
        <v>6.9159999999999999E-2</v>
      </c>
      <c r="CX7" s="22">
        <v>0.91932000000000003</v>
      </c>
      <c r="CY7" s="22"/>
      <c r="CZ7" s="22">
        <v>215.88749999999999</v>
      </c>
      <c r="DA7" s="22">
        <v>5.3759999999999995E-2</v>
      </c>
      <c r="DB7" s="22">
        <v>0.49415000000000003</v>
      </c>
      <c r="DC7" s="22">
        <v>9.3120000000000008E-2</v>
      </c>
      <c r="DD7" s="22"/>
      <c r="DE7" s="22">
        <v>178.92458000000002</v>
      </c>
      <c r="DF7" s="23">
        <v>0.49653999999999998</v>
      </c>
      <c r="DG7" s="24">
        <v>0.83377000000000001</v>
      </c>
      <c r="DH7" s="22">
        <v>0.30213000000000001</v>
      </c>
      <c r="DI7" s="22">
        <v>0.21321000000000001</v>
      </c>
      <c r="DJ7" s="22"/>
      <c r="DK7" s="22"/>
      <c r="DL7" s="22">
        <v>8.7659999999999988E-2</v>
      </c>
      <c r="DM7" s="22"/>
      <c r="DN7" s="22">
        <v>0.10264000000000001</v>
      </c>
      <c r="DO7" s="22">
        <v>4.3220000000000001E-2</v>
      </c>
      <c r="DP7" s="22">
        <v>0.15650999999999998</v>
      </c>
      <c r="DQ7" s="22">
        <v>0.22883999999999999</v>
      </c>
      <c r="DR7" s="25"/>
      <c r="DS7" s="21">
        <v>0.83377000000000001</v>
      </c>
      <c r="DT7" s="22">
        <v>0.30213000000000001</v>
      </c>
      <c r="DU7" s="22">
        <v>0.21321000000000001</v>
      </c>
      <c r="DV7" s="22"/>
      <c r="DW7" s="22"/>
      <c r="DX7" s="22">
        <v>8.7659999999999988E-2</v>
      </c>
      <c r="DY7" s="22"/>
      <c r="DZ7" s="22">
        <v>0.10264000000000001</v>
      </c>
      <c r="EA7" s="22">
        <v>4.3220000000000001E-2</v>
      </c>
      <c r="EB7" s="22">
        <v>0.15650999999999998</v>
      </c>
      <c r="EC7" s="22">
        <v>0.22883999999999999</v>
      </c>
      <c r="ED7" s="23"/>
      <c r="EE7" s="24">
        <v>0.31825000000000003</v>
      </c>
      <c r="EF7" s="22">
        <v>0.13915</v>
      </c>
      <c r="EG7" s="22"/>
      <c r="EH7" s="22">
        <v>85</v>
      </c>
      <c r="EI7" s="22"/>
      <c r="EJ7" s="22">
        <v>0.29116000000000003</v>
      </c>
      <c r="EK7" s="22">
        <v>0.1988</v>
      </c>
      <c r="EL7" s="22"/>
      <c r="EM7" s="22">
        <v>38.412990000000001</v>
      </c>
      <c r="EN7" s="22">
        <v>29.755770000000002</v>
      </c>
      <c r="EO7" s="22">
        <v>0.17995</v>
      </c>
      <c r="EP7" s="25"/>
      <c r="EQ7" s="21"/>
      <c r="ER7" s="22">
        <v>0.10897</v>
      </c>
      <c r="ES7" s="22">
        <v>0.48866999999999999</v>
      </c>
      <c r="ET7" s="22"/>
      <c r="EU7" s="22">
        <v>6.4280000000000004E-2</v>
      </c>
      <c r="EV7" s="22">
        <v>0.16739999999999999</v>
      </c>
      <c r="EW7" s="22"/>
      <c r="EX7" s="22"/>
      <c r="EY7" s="22">
        <v>3.492E-2</v>
      </c>
      <c r="EZ7" s="22">
        <v>5.3530000000000001E-2</v>
      </c>
      <c r="FA7" s="22">
        <v>0.43633</v>
      </c>
      <c r="FB7" s="23">
        <v>0.13704</v>
      </c>
      <c r="FC7" s="24">
        <v>0.51205999999999996</v>
      </c>
      <c r="FD7" s="22"/>
      <c r="FE7" s="22"/>
      <c r="FF7" s="22"/>
      <c r="FG7" s="22">
        <v>0.26407999999999998</v>
      </c>
      <c r="FH7" s="22"/>
      <c r="FI7" s="22">
        <v>0.12891</v>
      </c>
      <c r="FJ7" s="22">
        <v>4.6109999999999998E-2</v>
      </c>
      <c r="FK7" s="22">
        <v>1.9220000000000001E-2</v>
      </c>
      <c r="FL7" s="22"/>
      <c r="FM7" s="22"/>
      <c r="FN7" s="23"/>
      <c r="FO7" s="46"/>
      <c r="FP7" s="22">
        <v>0.21112</v>
      </c>
      <c r="FQ7" s="22">
        <v>0.56304999999999994</v>
      </c>
      <c r="FR7" s="22">
        <v>5.5840000000000001E-2</v>
      </c>
      <c r="FS7" s="22">
        <v>0.21809999999999999</v>
      </c>
      <c r="FT7" s="22">
        <v>0.22677</v>
      </c>
      <c r="FU7" s="22"/>
      <c r="FV7" s="22"/>
      <c r="FW7" s="22"/>
      <c r="FX7" s="22"/>
      <c r="FY7" s="22"/>
      <c r="FZ7" s="25">
        <f>VLOOKUP(B7,'[1]Tablas 2016'!$A$3:$N$27,13,FALSE)</f>
        <v>6.3600000000000004E-2</v>
      </c>
      <c r="GA7" s="21"/>
      <c r="GB7" s="22">
        <v>0.13046000000000002</v>
      </c>
      <c r="GC7" s="22"/>
      <c r="GD7" s="22"/>
      <c r="GE7" s="22">
        <v>6.8519996643066405E-2</v>
      </c>
      <c r="GF7" s="22">
        <v>0.14129999732971191</v>
      </c>
      <c r="GG7" s="22">
        <v>9.1490000000000016E-2</v>
      </c>
      <c r="GH7" s="22">
        <v>17.039000000000001</v>
      </c>
      <c r="GI7" s="22">
        <v>35.299999999999997</v>
      </c>
      <c r="GJ7" s="22">
        <v>0.5</v>
      </c>
      <c r="GK7" s="22"/>
      <c r="GL7" s="25">
        <v>37.829281250000001</v>
      </c>
      <c r="GM7" s="21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5"/>
      <c r="GY7" s="21"/>
      <c r="GZ7" s="22">
        <v>34.985480000000003</v>
      </c>
      <c r="HA7" s="22">
        <v>35.331189999999999</v>
      </c>
      <c r="HB7" s="22"/>
      <c r="HC7" s="22"/>
      <c r="HD7" s="22"/>
      <c r="HE7" s="22">
        <v>0.15251999999999999</v>
      </c>
      <c r="HF7" s="22"/>
      <c r="HG7" s="22">
        <v>0.3</v>
      </c>
      <c r="HH7" s="22">
        <v>9.4629999999999992E-2</v>
      </c>
      <c r="HI7" s="22">
        <v>32.499229999999997</v>
      </c>
      <c r="HJ7" s="22"/>
      <c r="HK7" s="22">
        <v>0.20759</v>
      </c>
      <c r="HL7" s="22"/>
      <c r="HM7" s="22">
        <v>156.30723</v>
      </c>
      <c r="HN7" s="22">
        <v>37.27496</v>
      </c>
      <c r="HO7" s="22"/>
      <c r="HP7" s="22">
        <v>9.0499999999999997E-2</v>
      </c>
      <c r="HQ7" s="22"/>
      <c r="HR7" s="22"/>
      <c r="HS7" s="22">
        <v>0.33190999999999998</v>
      </c>
      <c r="HT7" s="22">
        <v>0.10446</v>
      </c>
      <c r="HU7" s="22">
        <v>6.105E-2</v>
      </c>
      <c r="HV7" s="25"/>
      <c r="HW7" s="21">
        <v>2.2089999999999999E-2</v>
      </c>
      <c r="HX7" s="22">
        <v>40.336309999999997</v>
      </c>
      <c r="HY7" s="22">
        <v>0.62918999999999992</v>
      </c>
      <c r="HZ7" s="22">
        <v>0.29380000000000001</v>
      </c>
      <c r="IA7" s="22">
        <v>0.24944</v>
      </c>
      <c r="IB7" s="22">
        <v>2.6329999999999999E-2</v>
      </c>
      <c r="IC7" s="22">
        <v>7.7519999999999992E-2</v>
      </c>
      <c r="ID7" s="22">
        <v>3.5179999999999996E-2</v>
      </c>
      <c r="IE7" s="22">
        <v>8.8460000000000011E-2</v>
      </c>
      <c r="IF7" s="30">
        <v>4.4060000000000002E-2</v>
      </c>
      <c r="IG7" s="22">
        <v>0.34514</v>
      </c>
      <c r="IH7" s="25">
        <v>6.7309999999999995E-2</v>
      </c>
      <c r="II7" s="22">
        <v>2.4809999999999999E-2</v>
      </c>
      <c r="IJ7" s="22">
        <v>0.23810000000000001</v>
      </c>
      <c r="IK7" s="22">
        <v>6.4530000000000004E-2</v>
      </c>
      <c r="IL7" s="22">
        <v>0</v>
      </c>
      <c r="IM7" s="22">
        <v>337.82343000000003</v>
      </c>
      <c r="IN7" s="22">
        <v>4.5310000000000003E-2</v>
      </c>
      <c r="IO7" s="22">
        <v>5.8060300000000007</v>
      </c>
      <c r="IP7" s="22">
        <v>355.25135</v>
      </c>
      <c r="IQ7" s="22">
        <v>4.4840000000000005E-2</v>
      </c>
      <c r="IR7" s="22">
        <v>9.4370000000000009E-2</v>
      </c>
      <c r="IS7" s="22" t="s">
        <v>36</v>
      </c>
      <c r="IT7" s="22">
        <v>5.1328500000000004</v>
      </c>
      <c r="IU7" s="22">
        <v>9.6259999999999998E-2</v>
      </c>
      <c r="IV7" s="22">
        <v>0</v>
      </c>
      <c r="IW7" s="22">
        <v>20.986319999999996</v>
      </c>
      <c r="IX7" s="22">
        <v>0</v>
      </c>
      <c r="IY7" s="22">
        <v>0.10116</v>
      </c>
      <c r="IZ7" s="22">
        <v>0.28943999999999998</v>
      </c>
      <c r="JA7" s="22" t="s">
        <v>36</v>
      </c>
      <c r="JB7" s="22" t="s">
        <v>36</v>
      </c>
      <c r="JC7" s="22">
        <v>418.13150000000002</v>
      </c>
      <c r="JD7" s="22">
        <v>8.183E-2</v>
      </c>
      <c r="JE7" s="22">
        <v>2.6329999999999999E-2</v>
      </c>
      <c r="JF7" s="22" t="s">
        <v>36</v>
      </c>
      <c r="JG7" s="22">
        <v>0.21798000000000001</v>
      </c>
      <c r="JH7" s="22">
        <v>0.28761999999999999</v>
      </c>
      <c r="JI7" s="22">
        <v>415.98740999999995</v>
      </c>
      <c r="JJ7" s="22">
        <v>4.546E-2</v>
      </c>
      <c r="JK7" s="22">
        <v>4.5530000000000001E-2</v>
      </c>
      <c r="JL7" s="22">
        <v>0</v>
      </c>
    </row>
    <row r="8" spans="2:15973" s="3" customFormat="1" ht="13.5" x14ac:dyDescent="0.2">
      <c r="B8" s="20" t="s">
        <v>1</v>
      </c>
      <c r="C8" s="21">
        <v>146.63400000000001</v>
      </c>
      <c r="D8" s="22">
        <v>509.85099999999994</v>
      </c>
      <c r="E8" s="22">
        <v>377.488</v>
      </c>
      <c r="F8" s="22">
        <v>177.31200000000001</v>
      </c>
      <c r="G8" s="22">
        <v>566.55499999999995</v>
      </c>
      <c r="H8" s="22">
        <v>387.85400000000004</v>
      </c>
      <c r="I8" s="22">
        <v>279.52699999999999</v>
      </c>
      <c r="J8" s="22">
        <v>386.38599999999997</v>
      </c>
      <c r="K8" s="22">
        <v>387.96799999999996</v>
      </c>
      <c r="L8" s="22">
        <v>236.161</v>
      </c>
      <c r="M8" s="22">
        <v>126.53400000000001</v>
      </c>
      <c r="N8" s="23">
        <v>184.40200000000002</v>
      </c>
      <c r="O8" s="24">
        <v>321.38399999999996</v>
      </c>
      <c r="P8" s="22">
        <v>78.591999999999999</v>
      </c>
      <c r="Q8" s="22">
        <v>2.9000000000000001E-2</v>
      </c>
      <c r="R8" s="22">
        <v>341.81599999999997</v>
      </c>
      <c r="S8" s="22">
        <v>451.16200000000003</v>
      </c>
      <c r="T8" s="22">
        <v>152.322</v>
      </c>
      <c r="U8" s="22">
        <v>1383.837</v>
      </c>
      <c r="V8" s="22">
        <v>415.88200000000001</v>
      </c>
      <c r="W8" s="22">
        <v>501.74399999999991</v>
      </c>
      <c r="X8" s="22">
        <v>880.13400000000013</v>
      </c>
      <c r="Y8" s="22">
        <v>436.59500000000003</v>
      </c>
      <c r="Z8" s="25">
        <v>487.30500000000001</v>
      </c>
      <c r="AA8" s="21">
        <v>336.28800000000001</v>
      </c>
      <c r="AB8" s="22">
        <v>355.82799999999997</v>
      </c>
      <c r="AC8" s="22">
        <v>742.81899999999996</v>
      </c>
      <c r="AD8" s="22">
        <v>846.37900000000002</v>
      </c>
      <c r="AE8" s="22">
        <v>468.44600000000003</v>
      </c>
      <c r="AF8" s="22">
        <v>1299.568</v>
      </c>
      <c r="AG8" s="22">
        <v>791.73400000000004</v>
      </c>
      <c r="AH8" s="22">
        <v>923.81</v>
      </c>
      <c r="AI8" s="22">
        <v>763.89</v>
      </c>
      <c r="AJ8" s="22">
        <v>419.47699999999998</v>
      </c>
      <c r="AK8" s="22">
        <v>737.05499999999995</v>
      </c>
      <c r="AL8" s="23">
        <v>261.77899999999994</v>
      </c>
      <c r="AM8" s="24">
        <v>1123.751</v>
      </c>
      <c r="AN8" s="22">
        <v>729.17600000000004</v>
      </c>
      <c r="AO8" s="22">
        <v>443.32400000000001</v>
      </c>
      <c r="AP8" s="22">
        <v>516.87099999999998</v>
      </c>
      <c r="AQ8" s="22">
        <v>1527.7159999999999</v>
      </c>
      <c r="AR8" s="22">
        <v>777.15800000000002</v>
      </c>
      <c r="AS8" s="22">
        <v>512.43499999999995</v>
      </c>
      <c r="AT8" s="22">
        <v>875.05399999999997</v>
      </c>
      <c r="AU8" s="22">
        <v>538.71</v>
      </c>
      <c r="AV8" s="22">
        <v>808.32600000000002</v>
      </c>
      <c r="AW8" s="22">
        <v>576.29899999999998</v>
      </c>
      <c r="AX8" s="25">
        <v>130.25799999999998</v>
      </c>
      <c r="AY8" s="21">
        <v>100.58800000000001</v>
      </c>
      <c r="AZ8" s="22">
        <v>248.005</v>
      </c>
      <c r="BA8" s="22">
        <v>420.32200000000006</v>
      </c>
      <c r="BB8" s="22">
        <v>1635.8320000000001</v>
      </c>
      <c r="BC8" s="22">
        <v>627.89800000000002</v>
      </c>
      <c r="BD8" s="22">
        <v>1602.2950000000001</v>
      </c>
      <c r="BE8" s="22">
        <v>795.50800000000004</v>
      </c>
      <c r="BF8" s="22">
        <v>941.12200000000007</v>
      </c>
      <c r="BG8" s="22">
        <v>2225.4490000000001</v>
      </c>
      <c r="BH8" s="22">
        <v>552.29600000000005</v>
      </c>
      <c r="BI8" s="22">
        <v>778.16399999999999</v>
      </c>
      <c r="BJ8" s="23">
        <v>1050.5039999999999</v>
      </c>
      <c r="BK8" s="24">
        <v>1533.18</v>
      </c>
      <c r="BL8" s="22">
        <v>1138.982</v>
      </c>
      <c r="BM8" s="22">
        <v>1579.5059999999999</v>
      </c>
      <c r="BN8" s="22">
        <v>2570.239</v>
      </c>
      <c r="BO8" s="22">
        <v>2303.9059999999999</v>
      </c>
      <c r="BP8" s="22">
        <v>923.72599999999989</v>
      </c>
      <c r="BQ8" s="22">
        <v>1360.723</v>
      </c>
      <c r="BR8" s="22">
        <v>550.928</v>
      </c>
      <c r="BS8" s="22">
        <v>825.66699999999992</v>
      </c>
      <c r="BT8" s="22">
        <v>791.89499999999998</v>
      </c>
      <c r="BU8" s="22">
        <v>293.85599999999999</v>
      </c>
      <c r="BV8" s="25">
        <v>564.36261999999999</v>
      </c>
      <c r="BW8" s="21">
        <v>1102.4179999999999</v>
      </c>
      <c r="BX8" s="22">
        <v>2270.5549999999998</v>
      </c>
      <c r="BY8" s="22">
        <v>1424.7030000000002</v>
      </c>
      <c r="BZ8" s="22">
        <v>2777.6409999999996</v>
      </c>
      <c r="CA8" s="22">
        <v>1549.826</v>
      </c>
      <c r="CB8" s="22">
        <v>323.55700000000002</v>
      </c>
      <c r="CC8" s="22">
        <v>1746.63</v>
      </c>
      <c r="CD8" s="22">
        <v>758.18899999999996</v>
      </c>
      <c r="CE8" s="22">
        <v>101.48599999999999</v>
      </c>
      <c r="CF8" s="22">
        <v>1342.758</v>
      </c>
      <c r="CG8" s="22">
        <v>337.42500000000001</v>
      </c>
      <c r="CH8" s="23">
        <v>1886.703</v>
      </c>
      <c r="CI8" s="24">
        <v>276.69564000000003</v>
      </c>
      <c r="CJ8" s="22">
        <v>624.66606000000002</v>
      </c>
      <c r="CK8" s="22">
        <v>663.03217000000006</v>
      </c>
      <c r="CL8" s="22">
        <v>1033.3975</v>
      </c>
      <c r="CM8" s="22">
        <v>249.23668000000004</v>
      </c>
      <c r="CN8" s="22">
        <v>383.96011999999996</v>
      </c>
      <c r="CO8" s="22">
        <v>963.45367999999996</v>
      </c>
      <c r="CP8" s="22">
        <v>163.43841</v>
      </c>
      <c r="CQ8" s="22">
        <v>748.14613000000008</v>
      </c>
      <c r="CR8" s="22">
        <v>1485.1346399999998</v>
      </c>
      <c r="CS8" s="22">
        <v>868.55565999999988</v>
      </c>
      <c r="CT8" s="25">
        <v>197.28050999999999</v>
      </c>
      <c r="CU8" s="21">
        <v>964.26223999999991</v>
      </c>
      <c r="CV8" s="22">
        <v>849.82516999999996</v>
      </c>
      <c r="CW8" s="22">
        <v>310.49905000000001</v>
      </c>
      <c r="CX8" s="22">
        <v>1111.31782</v>
      </c>
      <c r="CY8" s="22">
        <v>901.75976000000003</v>
      </c>
      <c r="CZ8" s="22">
        <v>1246.6351</v>
      </c>
      <c r="DA8" s="22">
        <v>261.80086999999997</v>
      </c>
      <c r="DB8" s="22">
        <v>397.23082999999997</v>
      </c>
      <c r="DC8" s="22">
        <v>576.01868000000002</v>
      </c>
      <c r="DD8" s="22">
        <v>1950.50154</v>
      </c>
      <c r="DE8" s="22">
        <v>467.40466000000004</v>
      </c>
      <c r="DF8" s="23">
        <v>788.38063999999997</v>
      </c>
      <c r="DG8" s="24">
        <v>588.89874000000009</v>
      </c>
      <c r="DH8" s="22">
        <v>1869.2867100000001</v>
      </c>
      <c r="DI8" s="22"/>
      <c r="DJ8" s="22">
        <v>419.25337000000002</v>
      </c>
      <c r="DK8" s="22">
        <v>732.32015999999987</v>
      </c>
      <c r="DL8" s="22">
        <v>1093.4534200000001</v>
      </c>
      <c r="DM8" s="22">
        <v>944.82218999999998</v>
      </c>
      <c r="DN8" s="22">
        <v>1227.7774899999999</v>
      </c>
      <c r="DO8" s="22">
        <v>876.27920999999992</v>
      </c>
      <c r="DP8" s="22">
        <v>1270.4727700000001</v>
      </c>
      <c r="DQ8" s="22">
        <v>1136.5498399999999</v>
      </c>
      <c r="DR8" s="25">
        <v>681.44479000000001</v>
      </c>
      <c r="DS8" s="21">
        <v>588.89874000000009</v>
      </c>
      <c r="DT8" s="22">
        <v>1869.2867100000001</v>
      </c>
      <c r="DU8" s="22"/>
      <c r="DV8" s="22">
        <v>419.25337000000002</v>
      </c>
      <c r="DW8" s="22">
        <v>732.32015999999987</v>
      </c>
      <c r="DX8" s="22">
        <v>1093.4534200000001</v>
      </c>
      <c r="DY8" s="22">
        <v>944.82218999999998</v>
      </c>
      <c r="DZ8" s="22">
        <v>1227.7774899999999</v>
      </c>
      <c r="EA8" s="22">
        <v>876.27920999999992</v>
      </c>
      <c r="EB8" s="22">
        <v>1270.4727700000001</v>
      </c>
      <c r="EC8" s="22">
        <v>1136.5498399999999</v>
      </c>
      <c r="ED8" s="23">
        <v>681.44479000000001</v>
      </c>
      <c r="EE8" s="24">
        <v>1048.5752299999999</v>
      </c>
      <c r="EF8" s="22">
        <v>809.67280000000005</v>
      </c>
      <c r="EG8" s="22">
        <v>788.91477000000009</v>
      </c>
      <c r="EH8" s="22">
        <v>1237.37662</v>
      </c>
      <c r="EI8" s="22">
        <v>2272.6414500000001</v>
      </c>
      <c r="EJ8" s="22">
        <v>1415.30765</v>
      </c>
      <c r="EK8" s="22">
        <v>1844.9223900000002</v>
      </c>
      <c r="EL8" s="22">
        <v>1193.43028</v>
      </c>
      <c r="EM8" s="22">
        <v>1294.7591399999999</v>
      </c>
      <c r="EN8" s="22">
        <v>1696.7346799999998</v>
      </c>
      <c r="EO8" s="22">
        <v>948.48809000000006</v>
      </c>
      <c r="EP8" s="25">
        <v>602.43560000000002</v>
      </c>
      <c r="EQ8" s="21">
        <v>991.63864000000001</v>
      </c>
      <c r="ER8" s="22">
        <v>1994.47146</v>
      </c>
      <c r="ES8" s="22">
        <v>908.83955000000003</v>
      </c>
      <c r="ET8" s="22">
        <v>311.67360000000002</v>
      </c>
      <c r="EU8" s="22">
        <v>799.49608000000001</v>
      </c>
      <c r="EV8" s="22">
        <v>175.22112999999999</v>
      </c>
      <c r="EW8" s="22">
        <v>460.39692000000002</v>
      </c>
      <c r="EX8" s="22">
        <v>1374.10644</v>
      </c>
      <c r="EY8" s="22">
        <v>237.16589999999999</v>
      </c>
      <c r="EZ8" s="22">
        <v>576.51063999999997</v>
      </c>
      <c r="FA8" s="22">
        <v>550.00170000000003</v>
      </c>
      <c r="FB8" s="23">
        <v>427.89931999999999</v>
      </c>
      <c r="FC8" s="24">
        <v>293.38652000000002</v>
      </c>
      <c r="FD8" s="22">
        <v>354.09554000000003</v>
      </c>
      <c r="FE8" s="22">
        <v>137.33089000000001</v>
      </c>
      <c r="FF8" s="22">
        <v>790.90385000000003</v>
      </c>
      <c r="FG8" s="22">
        <v>289.71703000000002</v>
      </c>
      <c r="FH8" s="22">
        <v>787.36622999999997</v>
      </c>
      <c r="FI8" s="22">
        <v>409.95519999999999</v>
      </c>
      <c r="FJ8" s="22">
        <v>972.23645999999997</v>
      </c>
      <c r="FK8" s="22">
        <v>381.21733</v>
      </c>
      <c r="FL8" s="22">
        <v>581.22433999999998</v>
      </c>
      <c r="FM8" s="22">
        <v>909.65107999999998</v>
      </c>
      <c r="FN8" s="23">
        <v>604.26649999999995</v>
      </c>
      <c r="FO8" s="46">
        <v>471.73651999999993</v>
      </c>
      <c r="FP8" s="22">
        <v>522.90443000000005</v>
      </c>
      <c r="FQ8" s="22">
        <v>423.99192000000005</v>
      </c>
      <c r="FR8" s="22">
        <v>567.66844000000003</v>
      </c>
      <c r="FS8" s="22">
        <v>557.98677999999995</v>
      </c>
      <c r="FT8" s="22">
        <v>618.69992999999988</v>
      </c>
      <c r="FU8" s="22">
        <v>153.31777</v>
      </c>
      <c r="FV8" s="22">
        <v>728.65818999999999</v>
      </c>
      <c r="FW8" s="22">
        <v>865.66359999999997</v>
      </c>
      <c r="FX8" s="22">
        <v>659.89589999999998</v>
      </c>
      <c r="FY8" s="22">
        <v>304.72961000000004</v>
      </c>
      <c r="FZ8" s="25">
        <f>VLOOKUP(B8,'[1]Tablas 2016'!$A$3:$N$27,13,FALSE)</f>
        <v>693.57039000000009</v>
      </c>
      <c r="GA8" s="21">
        <v>423.83303999999998</v>
      </c>
      <c r="GB8" s="22">
        <v>479.12199000000004</v>
      </c>
      <c r="GC8" s="22">
        <v>978.82676999999978</v>
      </c>
      <c r="GD8" s="22">
        <v>476.76474000000002</v>
      </c>
      <c r="GE8" s="22">
        <v>180.75597265625001</v>
      </c>
      <c r="GF8" s="22">
        <v>194.32504837799073</v>
      </c>
      <c r="GG8" s="22">
        <v>558.80158000000006</v>
      </c>
      <c r="GH8" s="22">
        <v>198.3</v>
      </c>
      <c r="GI8" s="22">
        <v>845.04</v>
      </c>
      <c r="GJ8" s="22">
        <v>311.24</v>
      </c>
      <c r="GK8" s="22">
        <v>1267.984244529724</v>
      </c>
      <c r="GL8" s="25">
        <v>544.51643585205079</v>
      </c>
      <c r="GM8" s="21">
        <v>286.11465999999996</v>
      </c>
      <c r="GN8" s="22"/>
      <c r="GO8" s="22">
        <v>196.93324999999999</v>
      </c>
      <c r="GP8" s="22">
        <v>407.60300999999998</v>
      </c>
      <c r="GQ8" s="22"/>
      <c r="GR8" s="22">
        <v>204.90558999999999</v>
      </c>
      <c r="GS8" s="22"/>
      <c r="GT8" s="22">
        <v>962.61781000000008</v>
      </c>
      <c r="GU8" s="22"/>
      <c r="GV8" s="22">
        <v>160.31978000000001</v>
      </c>
      <c r="GW8" s="22">
        <v>514.5</v>
      </c>
      <c r="GX8" s="25"/>
      <c r="GY8" s="21">
        <v>986.32742000000007</v>
      </c>
      <c r="GZ8" s="22">
        <v>366.24200000000002</v>
      </c>
      <c r="HA8" s="22">
        <v>1838.6101299999998</v>
      </c>
      <c r="HB8" s="22">
        <v>911.41007999999999</v>
      </c>
      <c r="HC8" s="22">
        <v>942.10438000000011</v>
      </c>
      <c r="HD8" s="22">
        <v>1196.91524</v>
      </c>
      <c r="HE8" s="22">
        <v>1237.22956</v>
      </c>
      <c r="HF8" s="22">
        <v>1458.941</v>
      </c>
      <c r="HG8" s="22">
        <v>438.13</v>
      </c>
      <c r="HH8" s="22">
        <v>1286.18569</v>
      </c>
      <c r="HI8" s="22">
        <v>259.79415</v>
      </c>
      <c r="HJ8" s="22">
        <v>275.45873</v>
      </c>
      <c r="HK8" s="22">
        <v>443.75051000000002</v>
      </c>
      <c r="HL8" s="22">
        <v>491.54748000000001</v>
      </c>
      <c r="HM8" s="22">
        <v>211.63930999999999</v>
      </c>
      <c r="HN8" s="22">
        <v>521.26967000000002</v>
      </c>
      <c r="HO8" s="22">
        <v>1039.5371099999998</v>
      </c>
      <c r="HP8" s="22">
        <v>416.78904999999997</v>
      </c>
      <c r="HQ8" s="22">
        <v>883.87060999999994</v>
      </c>
      <c r="HR8" s="22">
        <v>1141.8863399999998</v>
      </c>
      <c r="HS8" s="22">
        <v>706.28152</v>
      </c>
      <c r="HT8" s="22">
        <v>237.38247000000004</v>
      </c>
      <c r="HU8" s="22">
        <v>426.15163999999999</v>
      </c>
      <c r="HV8" s="25">
        <v>487.57201000000003</v>
      </c>
      <c r="HW8" s="21">
        <v>1081.54673</v>
      </c>
      <c r="HX8" s="22">
        <v>466.52697000000001</v>
      </c>
      <c r="HY8" s="22">
        <v>959.82692999999995</v>
      </c>
      <c r="HZ8" s="22">
        <v>1322.3387299999999</v>
      </c>
      <c r="IA8" s="22">
        <v>1431.8058000000001</v>
      </c>
      <c r="IB8" s="22">
        <v>491.21255000000008</v>
      </c>
      <c r="IC8" s="22">
        <v>1410.9785699999998</v>
      </c>
      <c r="ID8" s="22">
        <v>918.91917999999998</v>
      </c>
      <c r="IE8" s="22">
        <v>365.00922999999995</v>
      </c>
      <c r="IF8" s="30">
        <v>37.245490000000004</v>
      </c>
      <c r="IG8" s="22">
        <v>1444.34871</v>
      </c>
      <c r="IH8" s="25">
        <v>389.14613000000003</v>
      </c>
      <c r="II8" s="22">
        <v>1726.51773</v>
      </c>
      <c r="IJ8" s="22">
        <v>843.01199999999994</v>
      </c>
      <c r="IK8" s="22">
        <v>2434.5443800000003</v>
      </c>
      <c r="IL8" s="22">
        <v>445.98138999999998</v>
      </c>
      <c r="IM8" s="22">
        <v>878.13639000000012</v>
      </c>
      <c r="IN8" s="22">
        <v>710.92407000000003</v>
      </c>
      <c r="IO8" s="22">
        <v>47.866250000000001</v>
      </c>
      <c r="IP8" s="22">
        <v>1649.16203</v>
      </c>
      <c r="IQ8" s="22">
        <v>1594.4886200000001</v>
      </c>
      <c r="IR8" s="22">
        <v>1819.3111899999999</v>
      </c>
      <c r="IS8" s="22">
        <v>1209.1127799999999</v>
      </c>
      <c r="IT8" s="22">
        <v>1346.8274999999999</v>
      </c>
      <c r="IU8" s="22">
        <v>162.37620000000001</v>
      </c>
      <c r="IV8" s="22">
        <v>946.24225999999999</v>
      </c>
      <c r="IW8" s="22">
        <v>605.55161999999996</v>
      </c>
      <c r="IX8" s="22">
        <v>1124.4540400000001</v>
      </c>
      <c r="IY8" s="22">
        <v>759.06</v>
      </c>
      <c r="IZ8" s="22">
        <v>1425.1078500000001</v>
      </c>
      <c r="JA8" s="22">
        <v>1731.07917</v>
      </c>
      <c r="JB8" s="22">
        <v>714.31870000000004</v>
      </c>
      <c r="JC8" s="22">
        <v>1337.4698699999999</v>
      </c>
      <c r="JD8" s="22">
        <v>1859.2459100000001</v>
      </c>
      <c r="JE8" s="22">
        <v>790.10313999999994</v>
      </c>
      <c r="JF8" s="22">
        <v>795.40490999999997</v>
      </c>
      <c r="JG8" s="22">
        <v>1723.5911699999999</v>
      </c>
      <c r="JH8" s="22">
        <v>570.85694000000001</v>
      </c>
      <c r="JI8" s="22">
        <v>379.08801999999997</v>
      </c>
      <c r="JJ8" s="22">
        <v>536.84699999999998</v>
      </c>
      <c r="JK8" s="22">
        <v>1093.6475499999999</v>
      </c>
      <c r="JL8" s="22">
        <v>1095.22936</v>
      </c>
    </row>
    <row r="9" spans="2:15973" s="3" customFormat="1" ht="13.5" x14ac:dyDescent="0.2">
      <c r="B9" s="20" t="s">
        <v>34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4"/>
      <c r="P9" s="22"/>
      <c r="Q9" s="22"/>
      <c r="R9" s="22"/>
      <c r="S9" s="22"/>
      <c r="T9" s="22"/>
      <c r="U9" s="22"/>
      <c r="V9" s="22"/>
      <c r="W9" s="22"/>
      <c r="X9" s="22"/>
      <c r="Y9" s="22"/>
      <c r="Z9" s="25"/>
      <c r="AA9" s="21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3"/>
      <c r="AM9" s="24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5"/>
      <c r="AY9" s="21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3"/>
      <c r="BK9" s="24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5"/>
      <c r="BW9" s="21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3"/>
      <c r="CI9" s="24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5"/>
      <c r="CU9" s="21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3"/>
      <c r="DG9" s="24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5"/>
      <c r="DS9" s="21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3"/>
      <c r="EE9" s="24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5"/>
      <c r="EQ9" s="21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3"/>
      <c r="FC9" s="24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3"/>
      <c r="FO9" s="46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5"/>
      <c r="GA9" s="21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5"/>
      <c r="GM9" s="21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5"/>
      <c r="GY9" s="21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5"/>
      <c r="HW9" s="21"/>
      <c r="HX9" s="22"/>
      <c r="HY9" s="22"/>
      <c r="HZ9" s="22"/>
      <c r="IA9" s="22"/>
      <c r="IB9" s="22"/>
      <c r="IC9" s="22"/>
      <c r="ID9" s="22">
        <v>7.94773</v>
      </c>
      <c r="IE9" s="22"/>
      <c r="IF9" s="30" t="s">
        <v>36</v>
      </c>
      <c r="IG9" s="22"/>
      <c r="IH9" s="25"/>
      <c r="II9" s="22">
        <v>1.802</v>
      </c>
      <c r="IJ9" s="22" t="s">
        <v>36</v>
      </c>
      <c r="IK9" s="22"/>
      <c r="IL9" s="22" t="s">
        <v>36</v>
      </c>
      <c r="IM9" s="22" t="s">
        <v>36</v>
      </c>
      <c r="IN9" s="22">
        <v>0</v>
      </c>
      <c r="IO9" s="22" t="s">
        <v>36</v>
      </c>
      <c r="IP9" s="22" t="s">
        <v>36</v>
      </c>
      <c r="IQ9" s="22" t="s">
        <v>36</v>
      </c>
      <c r="IR9" s="22" t="s">
        <v>36</v>
      </c>
      <c r="IS9" s="22" t="s">
        <v>36</v>
      </c>
      <c r="IT9" s="22" t="s">
        <v>36</v>
      </c>
      <c r="IU9" s="22">
        <v>0</v>
      </c>
      <c r="IV9" s="22">
        <v>1.734</v>
      </c>
      <c r="IW9" s="22" t="s">
        <v>36</v>
      </c>
      <c r="IX9" s="22" t="s">
        <v>36</v>
      </c>
      <c r="IY9" s="22" t="s">
        <v>36</v>
      </c>
      <c r="IZ9" s="22" t="s">
        <v>36</v>
      </c>
      <c r="JA9" s="22" t="s">
        <v>36</v>
      </c>
      <c r="JB9" s="22" t="s">
        <v>36</v>
      </c>
      <c r="JC9" s="22" t="s">
        <v>36</v>
      </c>
      <c r="JD9" s="22">
        <v>7.7537200000000004</v>
      </c>
      <c r="JE9" s="22">
        <v>1.794</v>
      </c>
      <c r="JF9" s="22" t="s">
        <v>36</v>
      </c>
      <c r="JG9" s="22" t="s">
        <v>36</v>
      </c>
      <c r="JH9" s="22" t="s">
        <v>36</v>
      </c>
      <c r="JI9" s="22" t="s">
        <v>36</v>
      </c>
      <c r="JJ9" s="22">
        <v>2.1528</v>
      </c>
      <c r="JK9" s="22" t="s">
        <v>36</v>
      </c>
      <c r="JL9" s="22" t="s">
        <v>36</v>
      </c>
    </row>
    <row r="10" spans="2:15973" s="3" customFormat="1" ht="13.5" x14ac:dyDescent="0.2">
      <c r="B10" s="20" t="s">
        <v>2</v>
      </c>
      <c r="C10" s="21"/>
      <c r="D10" s="22"/>
      <c r="E10" s="22"/>
      <c r="F10" s="22"/>
      <c r="G10" s="22"/>
      <c r="H10" s="22"/>
      <c r="I10" s="22">
        <v>3.3000000000000002E-2</v>
      </c>
      <c r="J10" s="22"/>
      <c r="K10" s="22">
        <v>11.005000000000001</v>
      </c>
      <c r="L10" s="22">
        <v>30.222000000000001</v>
      </c>
      <c r="M10" s="22"/>
      <c r="N10" s="23"/>
      <c r="O10" s="24"/>
      <c r="P10" s="22"/>
      <c r="Q10" s="22"/>
      <c r="R10" s="22">
        <v>12.948</v>
      </c>
      <c r="S10" s="22">
        <v>28.199000000000002</v>
      </c>
      <c r="T10" s="22">
        <v>15.250999999999999</v>
      </c>
      <c r="U10" s="22">
        <v>14.33</v>
      </c>
      <c r="V10" s="22"/>
      <c r="W10" s="22">
        <v>4.4999999999999998E-2</v>
      </c>
      <c r="X10" s="22">
        <v>15.523</v>
      </c>
      <c r="Y10" s="22">
        <v>57.701999999999998</v>
      </c>
      <c r="Z10" s="25">
        <v>37.963999999999999</v>
      </c>
      <c r="AA10" s="21"/>
      <c r="AB10" s="22"/>
      <c r="AC10" s="22">
        <v>2.4E-2</v>
      </c>
      <c r="AD10" s="22"/>
      <c r="AE10" s="22"/>
      <c r="AF10" s="22"/>
      <c r="AG10" s="22"/>
      <c r="AH10" s="22">
        <v>17.981000000000002</v>
      </c>
      <c r="AI10" s="22"/>
      <c r="AJ10" s="22"/>
      <c r="AK10" s="22">
        <v>10.121</v>
      </c>
      <c r="AL10" s="23">
        <v>9.9570000000000007</v>
      </c>
      <c r="AM10" s="24">
        <v>18.364999999999998</v>
      </c>
      <c r="AN10" s="22"/>
      <c r="AO10" s="22">
        <v>25.731999999999999</v>
      </c>
      <c r="AP10" s="22"/>
      <c r="AQ10" s="22">
        <v>27.164999999999999</v>
      </c>
      <c r="AR10" s="22"/>
      <c r="AS10" s="22">
        <v>26.529</v>
      </c>
      <c r="AT10" s="22"/>
      <c r="AU10" s="22"/>
      <c r="AV10" s="22">
        <v>26.372</v>
      </c>
      <c r="AW10" s="22">
        <v>6.0999999999999999E-2</v>
      </c>
      <c r="AX10" s="25">
        <v>24.456</v>
      </c>
      <c r="AY10" s="21"/>
      <c r="AZ10" s="22">
        <v>28.565999999999999</v>
      </c>
      <c r="BA10" s="22"/>
      <c r="BB10" s="22">
        <v>28.16</v>
      </c>
      <c r="BC10" s="22">
        <v>37.194000000000003</v>
      </c>
      <c r="BD10" s="22"/>
      <c r="BE10" s="22">
        <v>29.443999999999999</v>
      </c>
      <c r="BF10" s="22"/>
      <c r="BG10" s="22"/>
      <c r="BH10" s="22">
        <v>4.0110000000000001</v>
      </c>
      <c r="BI10" s="22"/>
      <c r="BJ10" s="23"/>
      <c r="BK10" s="24"/>
      <c r="BL10" s="22"/>
      <c r="BM10" s="22"/>
      <c r="BN10" s="22"/>
      <c r="BO10" s="22">
        <v>0.112</v>
      </c>
      <c r="BP10" s="22"/>
      <c r="BQ10" s="22"/>
      <c r="BR10" s="22"/>
      <c r="BS10" s="22"/>
      <c r="BT10" s="22"/>
      <c r="BU10" s="22"/>
      <c r="BV10" s="25"/>
      <c r="BW10" s="21"/>
      <c r="BX10" s="22"/>
      <c r="BY10" s="22"/>
      <c r="BZ10" s="22"/>
      <c r="CA10" s="22"/>
      <c r="CB10" s="22">
        <v>0.48099999999999998</v>
      </c>
      <c r="CC10" s="22"/>
      <c r="CD10" s="22"/>
      <c r="CE10" s="22"/>
      <c r="CF10" s="22"/>
      <c r="CG10" s="22"/>
      <c r="CH10" s="23">
        <v>0.113</v>
      </c>
      <c r="CI10" s="24">
        <v>1.3893</v>
      </c>
      <c r="CJ10" s="22"/>
      <c r="CK10" s="22"/>
      <c r="CL10" s="22"/>
      <c r="CM10" s="22"/>
      <c r="CN10" s="22"/>
      <c r="CO10" s="22">
        <v>3.1068500000000001</v>
      </c>
      <c r="CP10" s="22"/>
      <c r="CQ10" s="22"/>
      <c r="CR10" s="22"/>
      <c r="CS10" s="22"/>
      <c r="CT10" s="25"/>
      <c r="CU10" s="21">
        <v>0.43989</v>
      </c>
      <c r="CV10" s="22">
        <v>6.8349999999999994E-2</v>
      </c>
      <c r="CW10" s="22"/>
      <c r="CX10" s="22"/>
      <c r="CY10" s="22"/>
      <c r="CZ10" s="22"/>
      <c r="DA10" s="22"/>
      <c r="DB10" s="22"/>
      <c r="DC10" s="22"/>
      <c r="DD10" s="22"/>
      <c r="DE10" s="22"/>
      <c r="DF10" s="23"/>
      <c r="DG10" s="24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5"/>
      <c r="DS10" s="21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3"/>
      <c r="EE10" s="24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5"/>
      <c r="EQ10" s="21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3"/>
      <c r="FC10" s="24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3"/>
      <c r="FO10" s="46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5"/>
      <c r="GA10" s="21"/>
      <c r="GB10" s="22"/>
      <c r="GC10" s="22"/>
      <c r="GD10" s="22"/>
      <c r="GE10" s="22">
        <v>0.108080001831055</v>
      </c>
      <c r="GF10" s="22"/>
      <c r="GG10" s="22"/>
      <c r="GH10" s="22"/>
      <c r="GI10" s="22"/>
      <c r="GJ10" s="22"/>
      <c r="GK10" s="22">
        <v>4.3800001144409196E-3</v>
      </c>
      <c r="GL10" s="25">
        <v>0.21722999572753901</v>
      </c>
      <c r="GM10" s="21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5"/>
      <c r="GY10" s="21"/>
      <c r="GZ10" s="22"/>
      <c r="HA10" s="22"/>
      <c r="HB10" s="22"/>
      <c r="HC10" s="22"/>
      <c r="HD10" s="22"/>
      <c r="HE10" s="22"/>
      <c r="HF10" s="22"/>
      <c r="HG10" s="22"/>
      <c r="HH10" s="22">
        <v>9.3531299999999984</v>
      </c>
      <c r="HI10" s="22"/>
      <c r="HJ10" s="22">
        <v>50.904000000000003</v>
      </c>
      <c r="HK10" s="22"/>
      <c r="HL10" s="22"/>
      <c r="HM10" s="22"/>
      <c r="HN10" s="22"/>
      <c r="HO10" s="22"/>
      <c r="HP10" s="22"/>
      <c r="HQ10" s="22"/>
      <c r="HR10" s="22">
        <v>4.3499999999999997E-3</v>
      </c>
      <c r="HS10" s="22"/>
      <c r="HT10" s="22"/>
      <c r="HU10" s="22"/>
      <c r="HV10" s="25"/>
      <c r="HW10" s="21">
        <v>7.1185</v>
      </c>
      <c r="HX10" s="22">
        <v>14.370049999999999</v>
      </c>
      <c r="HY10" s="22">
        <v>59.29862</v>
      </c>
      <c r="HZ10" s="22">
        <v>8.1640800000000002</v>
      </c>
      <c r="IA10" s="22">
        <v>35.256239999999998</v>
      </c>
      <c r="IB10" s="22">
        <v>47.888640000000002</v>
      </c>
      <c r="IC10" s="22">
        <v>30.391200000000001</v>
      </c>
      <c r="ID10" s="22">
        <v>29.050560000000001</v>
      </c>
      <c r="IE10" s="22">
        <v>76.996560000000002</v>
      </c>
      <c r="IF10" s="30">
        <v>2.9050599999999998</v>
      </c>
      <c r="IG10" s="22"/>
      <c r="IH10" s="25"/>
      <c r="II10" s="22"/>
      <c r="IJ10" s="22">
        <v>62.367470000000004</v>
      </c>
      <c r="IK10" s="22">
        <v>36.257759999999998</v>
      </c>
      <c r="IL10" s="22">
        <v>71.985300000000009</v>
      </c>
      <c r="IM10" s="22">
        <v>59.708880000000001</v>
      </c>
      <c r="IN10" s="22">
        <v>91.35763</v>
      </c>
      <c r="IO10" s="22">
        <v>0</v>
      </c>
      <c r="IP10" s="22">
        <v>259.71800999999999</v>
      </c>
      <c r="IQ10" s="22">
        <v>54.486429999999999</v>
      </c>
      <c r="IR10" s="22">
        <v>91.020380000000003</v>
      </c>
      <c r="IS10" s="22">
        <v>20.180160000000001</v>
      </c>
      <c r="IT10" s="22">
        <v>0</v>
      </c>
      <c r="IU10" s="22">
        <v>0</v>
      </c>
      <c r="IV10" s="22">
        <v>100.8</v>
      </c>
      <c r="IW10" s="22">
        <v>163.512</v>
      </c>
      <c r="IX10" s="22">
        <v>100.8</v>
      </c>
      <c r="IY10" s="22">
        <v>405.72</v>
      </c>
      <c r="IZ10" s="22">
        <v>1112.9036799999999</v>
      </c>
      <c r="JA10" s="22">
        <v>1108.94</v>
      </c>
      <c r="JB10" s="22">
        <v>283.24799999999999</v>
      </c>
      <c r="JC10" s="22" t="s">
        <v>36</v>
      </c>
      <c r="JD10" s="22" t="s">
        <v>36</v>
      </c>
      <c r="JE10" s="22" t="s">
        <v>36</v>
      </c>
      <c r="JF10" s="22" t="s">
        <v>36</v>
      </c>
      <c r="JG10" s="22" t="s">
        <v>36</v>
      </c>
      <c r="JH10" s="22" t="s">
        <v>36</v>
      </c>
      <c r="JI10" s="22" t="s">
        <v>36</v>
      </c>
      <c r="JJ10" s="22">
        <v>177.09099999999998</v>
      </c>
      <c r="JK10" s="22">
        <v>762.48</v>
      </c>
      <c r="JL10" s="22">
        <v>356.32</v>
      </c>
    </row>
    <row r="11" spans="2:15973" s="3" customFormat="1" ht="13.5" x14ac:dyDescent="0.2">
      <c r="B11" s="20" t="s">
        <v>17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5"/>
      <c r="AA11" s="21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3"/>
      <c r="AM11" s="24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5"/>
      <c r="AY11" s="21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3"/>
      <c r="BK11" s="24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5"/>
      <c r="BW11" s="21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3"/>
      <c r="CI11" s="24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5"/>
      <c r="CU11" s="21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3"/>
      <c r="DG11" s="24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5"/>
      <c r="DS11" s="21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3"/>
      <c r="EE11" s="24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5"/>
      <c r="EQ11" s="21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3"/>
      <c r="FC11" s="24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3"/>
      <c r="FO11" s="46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5"/>
      <c r="GA11" s="21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5"/>
      <c r="GM11" s="21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5"/>
      <c r="GY11" s="21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5"/>
      <c r="HW11" s="21"/>
      <c r="HX11" s="22"/>
      <c r="HY11" s="22"/>
      <c r="HZ11" s="22"/>
      <c r="IA11" s="22"/>
      <c r="IB11" s="22"/>
      <c r="IC11" s="22"/>
      <c r="ID11" s="22"/>
      <c r="IE11" s="22"/>
      <c r="IF11" s="30" t="s">
        <v>36</v>
      </c>
      <c r="IG11" s="22"/>
      <c r="IH11" s="25"/>
      <c r="II11" s="22"/>
      <c r="IJ11" s="22" t="s">
        <v>36</v>
      </c>
      <c r="IK11" s="22"/>
      <c r="IL11" s="22" t="s">
        <v>36</v>
      </c>
      <c r="IM11" s="22" t="s">
        <v>36</v>
      </c>
      <c r="IN11" s="22" t="s">
        <v>36</v>
      </c>
      <c r="IO11" s="22" t="s">
        <v>36</v>
      </c>
      <c r="IP11" s="22" t="s">
        <v>36</v>
      </c>
      <c r="IQ11" s="22" t="s">
        <v>36</v>
      </c>
      <c r="IR11" s="22" t="s">
        <v>36</v>
      </c>
      <c r="IS11" s="22" t="s">
        <v>36</v>
      </c>
      <c r="IT11" s="22" t="s">
        <v>36</v>
      </c>
      <c r="IU11" s="22" t="s">
        <v>36</v>
      </c>
      <c r="IV11" s="22" t="s">
        <v>36</v>
      </c>
      <c r="IW11" s="22" t="s">
        <v>36</v>
      </c>
      <c r="IX11" s="22" t="s">
        <v>36</v>
      </c>
      <c r="IY11" s="22" t="s">
        <v>36</v>
      </c>
      <c r="IZ11" s="22" t="s">
        <v>36</v>
      </c>
      <c r="JA11" s="22" t="s">
        <v>36</v>
      </c>
      <c r="JB11" s="22" t="s">
        <v>36</v>
      </c>
      <c r="JC11" s="22" t="s">
        <v>36</v>
      </c>
      <c r="JD11" s="22" t="s">
        <v>36</v>
      </c>
      <c r="JE11" s="22" t="s">
        <v>36</v>
      </c>
      <c r="JF11" s="22" t="s">
        <v>36</v>
      </c>
      <c r="JG11" s="22" t="s">
        <v>36</v>
      </c>
      <c r="JH11" s="22" t="s">
        <v>36</v>
      </c>
      <c r="JI11" s="22" t="s">
        <v>36</v>
      </c>
      <c r="JJ11" s="22" t="s">
        <v>36</v>
      </c>
      <c r="JK11" s="22" t="s">
        <v>36</v>
      </c>
      <c r="JL11" s="22" t="s">
        <v>36</v>
      </c>
    </row>
    <row r="12" spans="2:15973" s="3" customFormat="1" ht="13.5" x14ac:dyDescent="0.2">
      <c r="B12" s="20" t="s">
        <v>3</v>
      </c>
      <c r="C12" s="21"/>
      <c r="D12" s="22">
        <v>0.58499999999999996</v>
      </c>
      <c r="E12" s="22">
        <v>11.103999999999999</v>
      </c>
      <c r="F12" s="22"/>
      <c r="G12" s="22"/>
      <c r="H12" s="22"/>
      <c r="I12" s="22"/>
      <c r="J12" s="22">
        <v>3.0000000000000001E-3</v>
      </c>
      <c r="K12" s="22">
        <v>8.0000000000000002E-3</v>
      </c>
      <c r="L12" s="22">
        <v>0.10800000000000001</v>
      </c>
      <c r="M12" s="22"/>
      <c r="N12" s="23"/>
      <c r="O12" s="24"/>
      <c r="P12" s="22">
        <v>8.5000000000000006E-2</v>
      </c>
      <c r="Q12" s="22"/>
      <c r="R12" s="22">
        <v>3.641</v>
      </c>
      <c r="S12" s="22"/>
      <c r="T12" s="22"/>
      <c r="U12" s="22"/>
      <c r="V12" s="22"/>
      <c r="W12" s="22"/>
      <c r="X12" s="22"/>
      <c r="Y12" s="22"/>
      <c r="Z12" s="25">
        <v>1.2569999999999999</v>
      </c>
      <c r="AA12" s="21"/>
      <c r="AB12" s="22"/>
      <c r="AC12" s="22"/>
      <c r="AD12" s="22"/>
      <c r="AE12" s="22"/>
      <c r="AF12" s="22">
        <v>6.0999999999999999E-2</v>
      </c>
      <c r="AG12" s="22">
        <v>16.476999999999997</v>
      </c>
      <c r="AH12" s="22"/>
      <c r="AI12" s="22">
        <v>1.2310000000000001</v>
      </c>
      <c r="AJ12" s="22"/>
      <c r="AK12" s="22">
        <v>0.19400000000000001</v>
      </c>
      <c r="AL12" s="23"/>
      <c r="AM12" s="24">
        <v>1.9770000000000001</v>
      </c>
      <c r="AN12" s="22"/>
      <c r="AO12" s="22">
        <v>3.968</v>
      </c>
      <c r="AP12" s="22">
        <v>7.2709999999999999</v>
      </c>
      <c r="AQ12" s="22">
        <v>1.1179999999999999</v>
      </c>
      <c r="AR12" s="22">
        <v>1.6970000000000001</v>
      </c>
      <c r="AS12" s="22">
        <v>9.6660000000000004</v>
      </c>
      <c r="AT12" s="22"/>
      <c r="AU12" s="22">
        <v>8.7080000000000002</v>
      </c>
      <c r="AV12" s="22">
        <v>3.4169999999999998</v>
      </c>
      <c r="AW12" s="22">
        <v>3.1890000000000001</v>
      </c>
      <c r="AX12" s="25">
        <v>4.0000000000000001E-3</v>
      </c>
      <c r="AY12" s="21">
        <v>2.7549999999999999</v>
      </c>
      <c r="AZ12" s="22">
        <v>1.0189999999999999</v>
      </c>
      <c r="BA12" s="22">
        <v>5.29</v>
      </c>
      <c r="BB12" s="22">
        <v>4.0460000000000003</v>
      </c>
      <c r="BC12" s="22">
        <v>5.6000000000000001E-2</v>
      </c>
      <c r="BD12" s="22"/>
      <c r="BE12" s="22">
        <v>4.5449999999999999</v>
      </c>
      <c r="BF12" s="22">
        <v>0.33400000000000002</v>
      </c>
      <c r="BG12" s="22">
        <v>1E-3</v>
      </c>
      <c r="BH12" s="22"/>
      <c r="BI12" s="22">
        <v>1.3680000000000001</v>
      </c>
      <c r="BJ12" s="23"/>
      <c r="BK12" s="24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5"/>
      <c r="BW12" s="21"/>
      <c r="BX12" s="22"/>
      <c r="BY12" s="22">
        <v>23.138999999999999</v>
      </c>
      <c r="BZ12" s="22"/>
      <c r="CA12" s="22"/>
      <c r="CB12" s="22"/>
      <c r="CC12" s="22"/>
      <c r="CD12" s="22">
        <v>2.9000000000000001E-2</v>
      </c>
      <c r="CE12" s="22"/>
      <c r="CF12" s="22"/>
      <c r="CG12" s="22"/>
      <c r="CH12" s="23"/>
      <c r="CI12" s="24"/>
      <c r="CJ12" s="22"/>
      <c r="CK12" s="22">
        <v>6.1609999999999998E-2</v>
      </c>
      <c r="CL12" s="22"/>
      <c r="CM12" s="22"/>
      <c r="CN12" s="22"/>
      <c r="CO12" s="22"/>
      <c r="CP12" s="22">
        <v>9.4740000000000005E-2</v>
      </c>
      <c r="CQ12" s="22"/>
      <c r="CR12" s="22"/>
      <c r="CS12" s="22"/>
      <c r="CT12" s="25"/>
      <c r="CU12" s="21"/>
      <c r="CV12" s="22"/>
      <c r="CW12" s="22"/>
      <c r="CX12" s="22"/>
      <c r="CY12" s="22"/>
      <c r="CZ12" s="22">
        <v>5.6670000000000005E-2</v>
      </c>
      <c r="DA12" s="22"/>
      <c r="DB12" s="22">
        <v>0.11573</v>
      </c>
      <c r="DC12" s="22"/>
      <c r="DD12" s="22"/>
      <c r="DE12" s="22"/>
      <c r="DF12" s="23"/>
      <c r="DG12" s="24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5"/>
      <c r="DS12" s="21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3"/>
      <c r="EE12" s="24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5"/>
      <c r="EQ12" s="21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3"/>
      <c r="FC12" s="24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3"/>
      <c r="FO12" s="46">
        <v>57.766019999999997</v>
      </c>
      <c r="FP12" s="22"/>
      <c r="FQ12" s="22"/>
      <c r="FR12" s="22"/>
      <c r="FS12" s="22"/>
      <c r="FT12" s="22"/>
      <c r="FU12" s="22">
        <v>0.43222000000000005</v>
      </c>
      <c r="FV12" s="22"/>
      <c r="FW12" s="22"/>
      <c r="FX12" s="22"/>
      <c r="FY12" s="22"/>
      <c r="FZ12" s="25"/>
      <c r="GA12" s="21">
        <v>0.41588999999999998</v>
      </c>
      <c r="GB12" s="22"/>
      <c r="GC12" s="22"/>
      <c r="GD12" s="22">
        <v>0.12007</v>
      </c>
      <c r="GE12" s="22"/>
      <c r="GF12" s="22"/>
      <c r="GG12" s="22"/>
      <c r="GH12" s="22"/>
      <c r="GI12" s="22"/>
      <c r="GJ12" s="22"/>
      <c r="GK12" s="22"/>
      <c r="GL12" s="25"/>
      <c r="GM12" s="21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5"/>
      <c r="GY12" s="21"/>
      <c r="GZ12" s="22"/>
      <c r="HA12" s="22"/>
      <c r="HB12" s="22"/>
      <c r="HC12" s="22"/>
      <c r="HD12" s="22"/>
      <c r="HE12" s="22"/>
      <c r="HF12" s="22"/>
      <c r="HG12" s="22"/>
      <c r="HH12" s="22">
        <v>11.342750000000001</v>
      </c>
      <c r="HI12" s="22"/>
      <c r="HJ12" s="22"/>
      <c r="HK12" s="22">
        <v>41.448459999999997</v>
      </c>
      <c r="HL12" s="22"/>
      <c r="HM12" s="22"/>
      <c r="HN12" s="22"/>
      <c r="HO12" s="22"/>
      <c r="HP12" s="22"/>
      <c r="HQ12" s="22"/>
      <c r="HR12" s="22">
        <v>23.892129999999998</v>
      </c>
      <c r="HS12" s="22"/>
      <c r="HT12" s="22">
        <v>29.380980000000001</v>
      </c>
      <c r="HU12" s="22"/>
      <c r="HV12" s="25"/>
      <c r="HW12" s="21">
        <v>19.008749999999999</v>
      </c>
      <c r="HX12" s="22"/>
      <c r="HY12" s="22"/>
      <c r="HZ12" s="22"/>
      <c r="IA12" s="22"/>
      <c r="IB12" s="22"/>
      <c r="IC12" s="22">
        <v>58.036499999999997</v>
      </c>
      <c r="ID12" s="22"/>
      <c r="IE12" s="22">
        <v>30.510400000000001</v>
      </c>
      <c r="IF12" s="30" t="s">
        <v>36</v>
      </c>
      <c r="IG12" s="22"/>
      <c r="IH12" s="25"/>
      <c r="II12" s="22"/>
      <c r="IJ12" s="22" t="s">
        <v>36</v>
      </c>
      <c r="IK12" s="22"/>
      <c r="IL12" s="22" t="s">
        <v>36</v>
      </c>
      <c r="IM12" s="22" t="s">
        <v>36</v>
      </c>
      <c r="IN12" s="22" t="s">
        <v>36</v>
      </c>
      <c r="IO12" s="22" t="s">
        <v>36</v>
      </c>
      <c r="IP12" s="22" t="s">
        <v>36</v>
      </c>
      <c r="IQ12" s="22">
        <v>0</v>
      </c>
      <c r="IR12" s="22">
        <v>0</v>
      </c>
      <c r="IS12" s="22" t="s">
        <v>36</v>
      </c>
      <c r="IT12" s="22" t="s">
        <v>36</v>
      </c>
      <c r="IU12" s="22" t="s">
        <v>36</v>
      </c>
      <c r="IV12" s="22" t="s">
        <v>36</v>
      </c>
      <c r="IW12" s="22">
        <v>0</v>
      </c>
      <c r="IX12" s="22">
        <v>17.785979999999999</v>
      </c>
      <c r="IY12" s="22" t="s">
        <v>36</v>
      </c>
      <c r="IZ12" s="22" t="s">
        <v>36</v>
      </c>
      <c r="JA12" s="22" t="s">
        <v>36</v>
      </c>
      <c r="JB12" s="22" t="s">
        <v>36</v>
      </c>
      <c r="JC12" s="22">
        <v>59.816400000000002</v>
      </c>
      <c r="JD12" s="22" t="s">
        <v>36</v>
      </c>
      <c r="JE12" s="22" t="s">
        <v>36</v>
      </c>
      <c r="JF12" s="22" t="s">
        <v>36</v>
      </c>
      <c r="JG12" s="22">
        <v>27.737740000000002</v>
      </c>
      <c r="JH12" s="22" t="s">
        <v>36</v>
      </c>
      <c r="JI12" s="22" t="s">
        <v>36</v>
      </c>
      <c r="JJ12" s="22">
        <v>9.2708399999999997</v>
      </c>
      <c r="JK12" s="22">
        <v>0.40799999999999997</v>
      </c>
      <c r="JL12" s="22">
        <v>0</v>
      </c>
    </row>
    <row r="13" spans="2:15973" s="3" customFormat="1" ht="13.5" x14ac:dyDescent="0.2">
      <c r="B13" s="20" t="s">
        <v>4</v>
      </c>
      <c r="C13" s="21">
        <v>452.35599999999994</v>
      </c>
      <c r="D13" s="22">
        <v>182.87</v>
      </c>
      <c r="E13" s="22">
        <v>57.558</v>
      </c>
      <c r="F13" s="22">
        <v>22.135999999999999</v>
      </c>
      <c r="G13" s="22">
        <v>8.1000000000000003E-2</v>
      </c>
      <c r="H13" s="22">
        <v>47.441999999999993</v>
      </c>
      <c r="I13" s="22">
        <v>19.677</v>
      </c>
      <c r="J13" s="22">
        <v>126.05199999999999</v>
      </c>
      <c r="K13" s="22">
        <v>19.282</v>
      </c>
      <c r="L13" s="22"/>
      <c r="M13" s="22">
        <v>72.311999999999998</v>
      </c>
      <c r="N13" s="23">
        <v>34.734999999999999</v>
      </c>
      <c r="O13" s="24">
        <v>22.41</v>
      </c>
      <c r="P13" s="22">
        <v>60.515000000000001</v>
      </c>
      <c r="Q13" s="22">
        <v>0.10200000000000001</v>
      </c>
      <c r="R13" s="22">
        <v>34.887999999999998</v>
      </c>
      <c r="S13" s="22"/>
      <c r="T13" s="22">
        <v>0.04</v>
      </c>
      <c r="U13" s="22">
        <v>2.4E-2</v>
      </c>
      <c r="V13" s="22"/>
      <c r="W13" s="22"/>
      <c r="X13" s="22">
        <v>109.85</v>
      </c>
      <c r="Y13" s="22">
        <v>24.055</v>
      </c>
      <c r="Z13" s="25">
        <v>108.68100000000001</v>
      </c>
      <c r="AA13" s="21">
        <v>64.59</v>
      </c>
      <c r="AB13" s="22">
        <v>58.649000000000001</v>
      </c>
      <c r="AC13" s="22">
        <v>29.037000000000003</v>
      </c>
      <c r="AD13" s="22">
        <v>34.616</v>
      </c>
      <c r="AE13" s="22"/>
      <c r="AF13" s="22">
        <v>0.32799999999999996</v>
      </c>
      <c r="AG13" s="22">
        <v>24.535</v>
      </c>
      <c r="AH13" s="22">
        <v>40.700999999999993</v>
      </c>
      <c r="AI13" s="22">
        <v>104.38200000000001</v>
      </c>
      <c r="AJ13" s="22"/>
      <c r="AK13" s="22">
        <v>64.09</v>
      </c>
      <c r="AL13" s="23">
        <v>164.11599999999999</v>
      </c>
      <c r="AM13" s="24">
        <v>7.55</v>
      </c>
      <c r="AN13" s="22">
        <v>76.288999999999987</v>
      </c>
      <c r="AO13" s="22">
        <v>46.131</v>
      </c>
      <c r="AP13" s="22">
        <v>0.68399999999999994</v>
      </c>
      <c r="AQ13" s="22">
        <v>0.30400000000000005</v>
      </c>
      <c r="AR13" s="22">
        <v>17.562999999999999</v>
      </c>
      <c r="AS13" s="22">
        <v>0.95699999999999996</v>
      </c>
      <c r="AT13" s="22">
        <v>29.175000000000001</v>
      </c>
      <c r="AU13" s="22">
        <v>169.59399999999999</v>
      </c>
      <c r="AV13" s="22">
        <v>137.91</v>
      </c>
      <c r="AW13" s="22">
        <v>1.4550000000000001</v>
      </c>
      <c r="AX13" s="25">
        <v>53.524000000000001</v>
      </c>
      <c r="AY13" s="21">
        <v>75.361000000000004</v>
      </c>
      <c r="AZ13" s="22">
        <v>54.658000000000001</v>
      </c>
      <c r="BA13" s="22"/>
      <c r="BB13" s="22">
        <v>111.28100000000001</v>
      </c>
      <c r="BC13" s="22">
        <v>58.059000000000005</v>
      </c>
      <c r="BD13" s="22">
        <v>51.120999999999995</v>
      </c>
      <c r="BE13" s="22">
        <v>1.65</v>
      </c>
      <c r="BF13" s="22">
        <v>0.27700000000000002</v>
      </c>
      <c r="BG13" s="22"/>
      <c r="BH13" s="22">
        <v>131.839</v>
      </c>
      <c r="BI13" s="22">
        <v>53.475000000000001</v>
      </c>
      <c r="BJ13" s="23"/>
      <c r="BK13" s="24">
        <v>164.53800000000001</v>
      </c>
      <c r="BL13" s="22">
        <v>141.667</v>
      </c>
      <c r="BM13" s="22">
        <v>56.268999999999998</v>
      </c>
      <c r="BN13" s="22">
        <v>140.55799999999999</v>
      </c>
      <c r="BO13" s="22">
        <v>115.96600000000001</v>
      </c>
      <c r="BP13" s="22">
        <v>53.970999999999997</v>
      </c>
      <c r="BQ13" s="22">
        <v>110.538</v>
      </c>
      <c r="BR13" s="22">
        <v>90.260999999999996</v>
      </c>
      <c r="BS13" s="22">
        <v>63.103000000000002</v>
      </c>
      <c r="BT13" s="22">
        <v>62.99</v>
      </c>
      <c r="BU13" s="22">
        <v>52.122999999999998</v>
      </c>
      <c r="BV13" s="25">
        <v>0.48921999999999999</v>
      </c>
      <c r="BW13" s="21">
        <v>105.863</v>
      </c>
      <c r="BX13" s="22">
        <v>129.15199999999999</v>
      </c>
      <c r="BY13" s="22">
        <v>72.444000000000003</v>
      </c>
      <c r="BZ13" s="22">
        <v>69.328000000000003</v>
      </c>
      <c r="CA13" s="22">
        <v>76.048000000000002</v>
      </c>
      <c r="CB13" s="22">
        <v>70.177999999999983</v>
      </c>
      <c r="CC13" s="22">
        <v>0.35499999999999998</v>
      </c>
      <c r="CD13" s="22">
        <v>135.947</v>
      </c>
      <c r="CE13" s="22"/>
      <c r="CF13" s="22">
        <v>33.409999999999997</v>
      </c>
      <c r="CG13" s="22">
        <v>125.524</v>
      </c>
      <c r="CH13" s="23">
        <v>75.117999999999995</v>
      </c>
      <c r="CI13" s="24">
        <v>119.29901</v>
      </c>
      <c r="CJ13" s="22">
        <v>62.357240000000004</v>
      </c>
      <c r="CK13" s="22">
        <v>65.097949999999997</v>
      </c>
      <c r="CL13" s="22">
        <v>50.320500000000003</v>
      </c>
      <c r="CM13" s="22">
        <v>9.0029999999999999E-2</v>
      </c>
      <c r="CN13" s="22">
        <v>18.737650000000002</v>
      </c>
      <c r="CO13" s="22">
        <v>166.47984000000002</v>
      </c>
      <c r="CP13" s="22">
        <v>59.031800000000004</v>
      </c>
      <c r="CQ13" s="22">
        <v>85.681190000000001</v>
      </c>
      <c r="CR13" s="22">
        <v>68.482960000000006</v>
      </c>
      <c r="CS13" s="22">
        <v>69.228040000000007</v>
      </c>
      <c r="CT13" s="25">
        <v>30.6036</v>
      </c>
      <c r="CU13" s="21">
        <v>108.13902999999999</v>
      </c>
      <c r="CV13" s="22">
        <v>8.1285000000000007</v>
      </c>
      <c r="CW13" s="22">
        <v>72.232039999999998</v>
      </c>
      <c r="CX13" s="22">
        <v>7.92042</v>
      </c>
      <c r="CY13" s="22">
        <v>27.170009999999998</v>
      </c>
      <c r="CZ13" s="22"/>
      <c r="DA13" s="22">
        <v>91.835880000000003</v>
      </c>
      <c r="DB13" s="22">
        <v>33.36195</v>
      </c>
      <c r="DC13" s="22">
        <v>23.004630000000002</v>
      </c>
      <c r="DD13" s="22">
        <v>51.72166</v>
      </c>
      <c r="DE13" s="22">
        <v>35.372579999999999</v>
      </c>
      <c r="DF13" s="23">
        <v>93.328639999999993</v>
      </c>
      <c r="DG13" s="24">
        <v>87.623480000000001</v>
      </c>
      <c r="DH13" s="22">
        <v>11.37158</v>
      </c>
      <c r="DI13" s="22">
        <v>20.324359999999999</v>
      </c>
      <c r="DJ13" s="22">
        <v>52.310490000000001</v>
      </c>
      <c r="DK13" s="22"/>
      <c r="DL13" s="22">
        <v>75.842299999999994</v>
      </c>
      <c r="DM13" s="22"/>
      <c r="DN13" s="22">
        <v>97.597189999999998</v>
      </c>
      <c r="DO13" s="22">
        <v>23.602430000000002</v>
      </c>
      <c r="DP13" s="22">
        <v>23.55012</v>
      </c>
      <c r="DQ13" s="22"/>
      <c r="DR13" s="25">
        <v>88.215409999999991</v>
      </c>
      <c r="DS13" s="21">
        <v>87.623480000000001</v>
      </c>
      <c r="DT13" s="22">
        <v>11.37158</v>
      </c>
      <c r="DU13" s="22">
        <v>20.324359999999999</v>
      </c>
      <c r="DV13" s="22">
        <v>52.310490000000001</v>
      </c>
      <c r="DW13" s="22"/>
      <c r="DX13" s="22">
        <v>75.842299999999994</v>
      </c>
      <c r="DY13" s="22"/>
      <c r="DZ13" s="22">
        <v>97.597189999999998</v>
      </c>
      <c r="EA13" s="22">
        <v>23.602430000000002</v>
      </c>
      <c r="EB13" s="22">
        <v>23.55012</v>
      </c>
      <c r="EC13" s="22"/>
      <c r="ED13" s="23">
        <v>88.215409999999991</v>
      </c>
      <c r="EE13" s="24">
        <v>22.818899999999999</v>
      </c>
      <c r="EF13" s="22"/>
      <c r="EG13" s="22">
        <v>10.75351</v>
      </c>
      <c r="EH13" s="22">
        <v>1.2044000000000001</v>
      </c>
      <c r="EI13" s="22"/>
      <c r="EJ13" s="22"/>
      <c r="EK13" s="22"/>
      <c r="EL13" s="22"/>
      <c r="EM13" s="22"/>
      <c r="EN13" s="22">
        <v>0.68635000000000002</v>
      </c>
      <c r="EO13" s="22">
        <v>101.04</v>
      </c>
      <c r="EP13" s="25"/>
      <c r="EQ13" s="21">
        <v>40.410870000000003</v>
      </c>
      <c r="ER13" s="22"/>
      <c r="ES13" s="22">
        <v>9.3620199999999993</v>
      </c>
      <c r="ET13" s="22">
        <v>24.477720000000001</v>
      </c>
      <c r="EU13" s="22"/>
      <c r="EV13" s="22"/>
      <c r="EW13" s="22"/>
      <c r="EX13" s="22">
        <v>25.02495</v>
      </c>
      <c r="EY13" s="22">
        <v>42.602699999999999</v>
      </c>
      <c r="EZ13" s="22"/>
      <c r="FA13" s="22">
        <v>21.135149999999999</v>
      </c>
      <c r="FB13" s="23">
        <v>0.10884000000000001</v>
      </c>
      <c r="FC13" s="24"/>
      <c r="FD13" s="22"/>
      <c r="FE13" s="22">
        <v>2.0090699999999999</v>
      </c>
      <c r="FF13" s="22"/>
      <c r="FG13" s="22"/>
      <c r="FH13" s="22"/>
      <c r="FI13" s="22">
        <v>19.16535</v>
      </c>
      <c r="FJ13" s="22"/>
      <c r="FK13" s="22"/>
      <c r="FL13" s="22">
        <v>19.694990000000001</v>
      </c>
      <c r="FM13" s="22">
        <v>18.155349999999999</v>
      </c>
      <c r="FN13" s="23"/>
      <c r="FO13" s="46"/>
      <c r="FP13" s="22">
        <v>15.567449999999999</v>
      </c>
      <c r="FQ13" s="22">
        <v>0.80420000000000003</v>
      </c>
      <c r="FR13" s="22"/>
      <c r="FS13" s="22"/>
      <c r="FT13" s="22">
        <v>16.843799999999998</v>
      </c>
      <c r="FU13" s="22"/>
      <c r="FV13" s="22">
        <v>21.18741</v>
      </c>
      <c r="FW13" s="22"/>
      <c r="FX13" s="22">
        <v>20.256790000000002</v>
      </c>
      <c r="FY13" s="22"/>
      <c r="FZ13" s="25">
        <f>VLOOKUP(B13,'[1]Tablas 2016'!$A$3:$N$27,13,FALSE)</f>
        <v>20.004529999999999</v>
      </c>
      <c r="GA13" s="21">
        <v>18.1282</v>
      </c>
      <c r="GB13" s="22"/>
      <c r="GC13" s="22">
        <v>21.08954</v>
      </c>
      <c r="GD13" s="22"/>
      <c r="GE13" s="22"/>
      <c r="GF13" s="22"/>
      <c r="GG13" s="22"/>
      <c r="GH13" s="22"/>
      <c r="GI13" s="22"/>
      <c r="GJ13" s="22"/>
      <c r="GK13" s="22"/>
      <c r="GL13" s="25">
        <v>30.430389770507809</v>
      </c>
      <c r="GM13" s="21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5"/>
      <c r="GY13" s="21">
        <v>16.8368</v>
      </c>
      <c r="GZ13" s="22">
        <v>63.793900000000001</v>
      </c>
      <c r="HA13" s="22">
        <v>17.181999999999999</v>
      </c>
      <c r="HB13" s="22"/>
      <c r="HC13" s="22">
        <v>95.470099999999988</v>
      </c>
      <c r="HD13" s="22">
        <v>36.095489999999998</v>
      </c>
      <c r="HE13" s="22">
        <v>46.347619999999999</v>
      </c>
      <c r="HF13" s="22">
        <v>51.170999999999999</v>
      </c>
      <c r="HG13" s="22">
        <v>40.445</v>
      </c>
      <c r="HH13" s="22">
        <v>59.07667</v>
      </c>
      <c r="HI13" s="22">
        <v>85.731809999999996</v>
      </c>
      <c r="HJ13" s="22">
        <v>126.73511999999999</v>
      </c>
      <c r="HK13" s="22">
        <v>51.02431</v>
      </c>
      <c r="HL13" s="22">
        <v>79.713619999999992</v>
      </c>
      <c r="HM13" s="22">
        <v>78.310199999999995</v>
      </c>
      <c r="HN13" s="22">
        <v>17.245799999999999</v>
      </c>
      <c r="HO13" s="22"/>
      <c r="HP13" s="22">
        <v>69.718919999999997</v>
      </c>
      <c r="HQ13" s="22">
        <v>30.831589999999998</v>
      </c>
      <c r="HR13" s="22">
        <v>30.332720000000002</v>
      </c>
      <c r="HS13" s="22">
        <v>29.263189999999998</v>
      </c>
      <c r="HT13" s="22">
        <v>63.418410000000002</v>
      </c>
      <c r="HU13" s="22">
        <v>35.008650000000003</v>
      </c>
      <c r="HV13" s="25">
        <v>38.275349999999996</v>
      </c>
      <c r="HW13" s="21">
        <v>165.71145000000001</v>
      </c>
      <c r="HX13" s="22">
        <v>67.992850000000004</v>
      </c>
      <c r="HY13" s="22">
        <v>56.818930000000002</v>
      </c>
      <c r="HZ13" s="22">
        <v>64.889920000000004</v>
      </c>
      <c r="IA13" s="22"/>
      <c r="IB13" s="22"/>
      <c r="IC13" s="22">
        <v>107.11803</v>
      </c>
      <c r="ID13" s="22">
        <v>39.063900000000004</v>
      </c>
      <c r="IE13" s="22">
        <v>63.735160000000008</v>
      </c>
      <c r="IF13" s="30">
        <v>164.60005999999998</v>
      </c>
      <c r="IG13" s="22">
        <v>34.067120000000003</v>
      </c>
      <c r="IH13" s="25">
        <v>64.624080000000006</v>
      </c>
      <c r="II13" s="22">
        <v>92.756299999999996</v>
      </c>
      <c r="IJ13" s="22">
        <v>91.02046</v>
      </c>
      <c r="IK13" s="22">
        <v>39.011240000000001</v>
      </c>
      <c r="IL13" s="22">
        <v>126.03008</v>
      </c>
      <c r="IM13" s="22">
        <v>42.429079999999999</v>
      </c>
      <c r="IN13" s="22">
        <v>68.052379999999999</v>
      </c>
      <c r="IO13" s="22">
        <v>0</v>
      </c>
      <c r="IP13" s="22">
        <v>53.829979999999999</v>
      </c>
      <c r="IQ13" s="22">
        <v>87.259510000000006</v>
      </c>
      <c r="IR13" s="22">
        <v>36.337919999999997</v>
      </c>
      <c r="IS13" s="22">
        <v>129.07118</v>
      </c>
      <c r="IT13" s="22">
        <v>167.57407000000001</v>
      </c>
      <c r="IU13" s="22">
        <v>20.175000000000001</v>
      </c>
      <c r="IV13" s="22">
        <v>125.98596000000001</v>
      </c>
      <c r="IW13" s="22">
        <v>174.2021</v>
      </c>
      <c r="IX13" s="22">
        <v>85.186240000000012</v>
      </c>
      <c r="IY13" s="22">
        <v>24.650000000000002</v>
      </c>
      <c r="IZ13" s="22">
        <v>103.68772</v>
      </c>
      <c r="JA13" s="22">
        <v>38.63861</v>
      </c>
      <c r="JB13" s="22">
        <v>58.540120000000002</v>
      </c>
      <c r="JC13" s="22">
        <v>40.559050000000006</v>
      </c>
      <c r="JD13" s="22">
        <v>210.63013000000001</v>
      </c>
      <c r="JE13" s="22">
        <v>185.80207999999999</v>
      </c>
      <c r="JF13" s="22">
        <v>202.81986999999998</v>
      </c>
      <c r="JG13" s="22" t="s">
        <v>36</v>
      </c>
      <c r="JH13" s="22">
        <v>71.00806</v>
      </c>
      <c r="JI13" s="22">
        <v>46.43112</v>
      </c>
      <c r="JJ13" s="22" t="s">
        <v>36</v>
      </c>
      <c r="JK13" s="22">
        <v>67.72999999999999</v>
      </c>
      <c r="JL13" s="22">
        <v>0</v>
      </c>
    </row>
    <row r="14" spans="2:15973" s="3" customFormat="1" ht="13.5" x14ac:dyDescent="0.2">
      <c r="B14" s="20" t="s">
        <v>35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4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5"/>
      <c r="AA14" s="21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3"/>
      <c r="AM14" s="24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5"/>
      <c r="AY14" s="21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3"/>
      <c r="BK14" s="24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5"/>
      <c r="BW14" s="21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3"/>
      <c r="CI14" s="24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5"/>
      <c r="CU14" s="21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3"/>
      <c r="DG14" s="24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5"/>
      <c r="DS14" s="21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3"/>
      <c r="EE14" s="24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5"/>
      <c r="EQ14" s="21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3"/>
      <c r="FC14" s="24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46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5"/>
      <c r="GA14" s="21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5"/>
      <c r="GM14" s="21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5"/>
      <c r="GY14" s="21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5"/>
      <c r="HW14" s="21">
        <v>79.947999999999993</v>
      </c>
      <c r="HX14" s="22"/>
      <c r="HY14" s="22">
        <v>146.36492999999999</v>
      </c>
      <c r="HZ14" s="22"/>
      <c r="IA14" s="22">
        <v>172.42699999999999</v>
      </c>
      <c r="IB14" s="22"/>
      <c r="IC14" s="22"/>
      <c r="ID14" s="22"/>
      <c r="IE14" s="22"/>
      <c r="IF14" s="30" t="s">
        <v>36</v>
      </c>
      <c r="IG14" s="22"/>
      <c r="IH14" s="25">
        <v>61.036000000000001</v>
      </c>
      <c r="II14" s="22">
        <v>76.099999999999994</v>
      </c>
      <c r="IJ14" s="22"/>
      <c r="IK14" s="22">
        <v>97.599199999999996</v>
      </c>
      <c r="IL14" s="22">
        <v>97.599199999999996</v>
      </c>
      <c r="IM14" s="22">
        <v>0</v>
      </c>
      <c r="IN14" s="22">
        <v>191.47</v>
      </c>
      <c r="IO14" s="22" t="s">
        <v>36</v>
      </c>
      <c r="IP14" s="22" t="s">
        <v>36</v>
      </c>
      <c r="IQ14" s="22">
        <v>0</v>
      </c>
      <c r="IR14" s="22">
        <v>153.44</v>
      </c>
      <c r="IS14" s="22" t="s">
        <v>36</v>
      </c>
      <c r="IT14" s="22">
        <v>243.36</v>
      </c>
      <c r="IU14" s="22" t="s">
        <v>36</v>
      </c>
      <c r="IV14" s="22">
        <v>0</v>
      </c>
      <c r="IW14" s="22">
        <v>9.7680000000000003E-2</v>
      </c>
      <c r="IX14" s="22">
        <v>0</v>
      </c>
      <c r="IY14" s="22">
        <v>486.89400000000001</v>
      </c>
      <c r="IZ14" s="22">
        <v>64.979460000000003</v>
      </c>
      <c r="JA14" s="22" t="s">
        <v>36</v>
      </c>
      <c r="JB14" s="22" t="s">
        <v>36</v>
      </c>
      <c r="JC14" s="22" t="s">
        <v>36</v>
      </c>
      <c r="JD14" s="22">
        <v>87.28</v>
      </c>
      <c r="JE14" s="22" t="s">
        <v>36</v>
      </c>
      <c r="JF14" s="22">
        <v>205.4692</v>
      </c>
      <c r="JG14" s="22">
        <v>49.27</v>
      </c>
      <c r="JH14" s="22">
        <v>323.0521</v>
      </c>
      <c r="JI14" s="22" t="s">
        <v>36</v>
      </c>
      <c r="JJ14" s="22">
        <v>187.96079999999998</v>
      </c>
      <c r="JK14" s="22" t="s">
        <v>36</v>
      </c>
      <c r="JL14" s="22" t="s">
        <v>36</v>
      </c>
    </row>
    <row r="15" spans="2:15973" s="3" customFormat="1" ht="13.5" x14ac:dyDescent="0.2">
      <c r="B15" s="20" t="s">
        <v>5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5"/>
      <c r="AA15" s="21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3"/>
      <c r="AM15" s="24">
        <v>69.570999999999998</v>
      </c>
      <c r="AN15" s="22">
        <v>62.12</v>
      </c>
      <c r="AO15" s="22">
        <v>73.01600000000002</v>
      </c>
      <c r="AP15" s="22">
        <v>99.38</v>
      </c>
      <c r="AQ15" s="22">
        <v>59.552999999999997</v>
      </c>
      <c r="AR15" s="22">
        <v>76.863000000000014</v>
      </c>
      <c r="AS15" s="22">
        <v>45.546999999999997</v>
      </c>
      <c r="AT15" s="22">
        <v>71.834000000000003</v>
      </c>
      <c r="AU15" s="22">
        <v>49.44</v>
      </c>
      <c r="AV15" s="22">
        <v>40.363999999999997</v>
      </c>
      <c r="AW15" s="22">
        <v>77.792000000000002</v>
      </c>
      <c r="AX15" s="25">
        <v>57.038000000000004</v>
      </c>
      <c r="AY15" s="21">
        <v>53.417000000000002</v>
      </c>
      <c r="AZ15" s="22">
        <v>49.568000000000005</v>
      </c>
      <c r="BA15" s="22">
        <v>94.414000000000001</v>
      </c>
      <c r="BB15" s="22">
        <v>64.766999999999996</v>
      </c>
      <c r="BC15" s="22">
        <v>97.436000000000007</v>
      </c>
      <c r="BD15" s="22">
        <v>55.204000000000008</v>
      </c>
      <c r="BE15" s="22">
        <v>94.083999999999989</v>
      </c>
      <c r="BF15" s="22">
        <v>47.18099999999999</v>
      </c>
      <c r="BG15" s="22">
        <v>168.01300000000001</v>
      </c>
      <c r="BH15" s="22">
        <v>118.855</v>
      </c>
      <c r="BI15" s="22">
        <v>204.744</v>
      </c>
      <c r="BJ15" s="23">
        <v>102.82899999999999</v>
      </c>
      <c r="BK15" s="24">
        <v>188.04899999999998</v>
      </c>
      <c r="BL15" s="22">
        <v>138.18300000000002</v>
      </c>
      <c r="BM15" s="22">
        <v>167.43</v>
      </c>
      <c r="BN15" s="22">
        <v>71.280999999999992</v>
      </c>
      <c r="BO15" s="22">
        <v>11.595000000000001</v>
      </c>
      <c r="BP15" s="22">
        <v>178.584</v>
      </c>
      <c r="BQ15" s="22">
        <v>206.46799999999996</v>
      </c>
      <c r="BR15" s="22">
        <v>242.24300000000005</v>
      </c>
      <c r="BS15" s="22">
        <v>115.45899999999999</v>
      </c>
      <c r="BT15" s="22">
        <v>322.10000000000002</v>
      </c>
      <c r="BU15" s="22">
        <v>226.84</v>
      </c>
      <c r="BV15" s="25">
        <v>77.38897</v>
      </c>
      <c r="BW15" s="21">
        <v>278.04199999999997</v>
      </c>
      <c r="BX15" s="22">
        <v>364.88</v>
      </c>
      <c r="BY15" s="22">
        <v>272.15899999999999</v>
      </c>
      <c r="BZ15" s="22">
        <v>404.23800000000006</v>
      </c>
      <c r="CA15" s="22">
        <v>109.80199999999999</v>
      </c>
      <c r="CB15" s="22">
        <v>93.713999999999999</v>
      </c>
      <c r="CC15" s="22">
        <v>269.91599999999994</v>
      </c>
      <c r="CD15" s="22">
        <v>41.310999999999993</v>
      </c>
      <c r="CE15" s="22">
        <v>215.11900000000003</v>
      </c>
      <c r="CF15" s="22">
        <v>134.33000000000001</v>
      </c>
      <c r="CG15" s="22">
        <v>169.429</v>
      </c>
      <c r="CH15" s="23">
        <v>43.502999999999993</v>
      </c>
      <c r="CI15" s="24">
        <v>41.118759999999995</v>
      </c>
      <c r="CJ15" s="22">
        <v>59.168590000000002</v>
      </c>
      <c r="CK15" s="22">
        <v>118.44170000000003</v>
      </c>
      <c r="CL15" s="22">
        <v>146.6172</v>
      </c>
      <c r="CM15" s="22">
        <v>171.99193</v>
      </c>
      <c r="CN15" s="22">
        <v>76.08189999999999</v>
      </c>
      <c r="CO15" s="22">
        <v>164.26874000000001</v>
      </c>
      <c r="CP15" s="22">
        <v>155.87747999999999</v>
      </c>
      <c r="CQ15" s="22">
        <v>177.70965999999999</v>
      </c>
      <c r="CR15" s="22">
        <v>49.088870000000007</v>
      </c>
      <c r="CS15" s="22">
        <v>186.49669000000003</v>
      </c>
      <c r="CT15" s="25">
        <v>119.22838000000002</v>
      </c>
      <c r="CU15" s="21">
        <v>224.72904</v>
      </c>
      <c r="CV15" s="22">
        <v>140.43879999999999</v>
      </c>
      <c r="CW15" s="22">
        <v>97.749650000000003</v>
      </c>
      <c r="CX15" s="22">
        <v>192.95187999999999</v>
      </c>
      <c r="CY15" s="22">
        <v>126.69663</v>
      </c>
      <c r="CZ15" s="22">
        <v>250.95056</v>
      </c>
      <c r="DA15" s="22">
        <v>297.63882000000001</v>
      </c>
      <c r="DB15" s="22">
        <v>121.2696</v>
      </c>
      <c r="DC15" s="22">
        <v>213.83389</v>
      </c>
      <c r="DD15" s="22">
        <v>196.56630000000001</v>
      </c>
      <c r="DE15" s="22">
        <v>262.20308999999997</v>
      </c>
      <c r="DF15" s="23">
        <v>121.41937</v>
      </c>
      <c r="DG15" s="24">
        <v>115.19604</v>
      </c>
      <c r="DH15" s="22">
        <v>226.90328999999997</v>
      </c>
      <c r="DI15" s="22">
        <v>338.63623999999999</v>
      </c>
      <c r="DJ15" s="22">
        <v>75.53446000000001</v>
      </c>
      <c r="DK15" s="22">
        <v>258.54199</v>
      </c>
      <c r="DL15" s="22">
        <v>86.067509999999984</v>
      </c>
      <c r="DM15" s="22">
        <v>340.62934999999999</v>
      </c>
      <c r="DN15" s="22">
        <v>328.03552999999999</v>
      </c>
      <c r="DO15" s="22">
        <v>486.21188999999998</v>
      </c>
      <c r="DP15" s="22">
        <v>330.93738999999994</v>
      </c>
      <c r="DQ15" s="22">
        <v>101.85957999999999</v>
      </c>
      <c r="DR15" s="25">
        <v>495.36477999999994</v>
      </c>
      <c r="DS15" s="21">
        <v>115.19604</v>
      </c>
      <c r="DT15" s="22">
        <v>226.90328999999997</v>
      </c>
      <c r="DU15" s="22">
        <v>338.63623999999999</v>
      </c>
      <c r="DV15" s="22">
        <v>75.53446000000001</v>
      </c>
      <c r="DW15" s="22">
        <v>258.54199</v>
      </c>
      <c r="DX15" s="22">
        <v>86.067509999999984</v>
      </c>
      <c r="DY15" s="22">
        <v>340.62934999999999</v>
      </c>
      <c r="DZ15" s="22">
        <v>328.03552999999999</v>
      </c>
      <c r="EA15" s="22">
        <v>486.21188999999998</v>
      </c>
      <c r="EB15" s="22">
        <v>330.93738999999994</v>
      </c>
      <c r="EC15" s="22">
        <v>101.85957999999999</v>
      </c>
      <c r="ED15" s="23">
        <v>495.36477999999994</v>
      </c>
      <c r="EE15" s="24">
        <v>241.76254</v>
      </c>
      <c r="EF15" s="22">
        <v>90.142110000000002</v>
      </c>
      <c r="EG15" s="22">
        <v>124.44787000000001</v>
      </c>
      <c r="EH15" s="22">
        <v>152.56802000000002</v>
      </c>
      <c r="EI15" s="22">
        <v>537.62309999999991</v>
      </c>
      <c r="EJ15" s="22">
        <v>569.00780999999995</v>
      </c>
      <c r="EK15" s="22">
        <v>673.30609000000004</v>
      </c>
      <c r="EL15" s="22">
        <v>416.17400999999995</v>
      </c>
      <c r="EM15" s="22">
        <v>474.18142999999998</v>
      </c>
      <c r="EN15" s="22">
        <v>562.97409000000005</v>
      </c>
      <c r="EO15" s="22">
        <v>213.81527</v>
      </c>
      <c r="EP15" s="25">
        <v>388.08503999999999</v>
      </c>
      <c r="EQ15" s="21">
        <v>245.76196999999999</v>
      </c>
      <c r="ER15" s="22">
        <v>722.74068</v>
      </c>
      <c r="ES15" s="22">
        <v>140.38673</v>
      </c>
      <c r="ET15" s="22">
        <v>423.23878999999999</v>
      </c>
      <c r="EU15" s="22">
        <v>438.79138</v>
      </c>
      <c r="EV15" s="22">
        <v>288.50191000000001</v>
      </c>
      <c r="EW15" s="22">
        <v>585.19431999999995</v>
      </c>
      <c r="EX15" s="22">
        <v>197.94704999999999</v>
      </c>
      <c r="EY15" s="22">
        <v>147.02413999999999</v>
      </c>
      <c r="EZ15" s="22">
        <v>313.92259000000001</v>
      </c>
      <c r="FA15" s="22">
        <v>320.78080999999997</v>
      </c>
      <c r="FB15" s="23">
        <v>144.08547999999999</v>
      </c>
      <c r="FC15" s="24">
        <v>118.26730000000001</v>
      </c>
      <c r="FD15" s="22">
        <v>358.38945000000001</v>
      </c>
      <c r="FE15" s="22">
        <v>33.373130000000003</v>
      </c>
      <c r="FF15" s="22">
        <v>249.69227000000001</v>
      </c>
      <c r="FG15" s="22">
        <v>57.63635</v>
      </c>
      <c r="FH15" s="22">
        <v>175.58635000000001</v>
      </c>
      <c r="FI15" s="22">
        <v>348.23523999999998</v>
      </c>
      <c r="FJ15" s="22">
        <v>158.27600000000001</v>
      </c>
      <c r="FK15" s="22">
        <v>348.74594000000002</v>
      </c>
      <c r="FL15" s="22">
        <v>179.69970000000001</v>
      </c>
      <c r="FM15" s="22">
        <v>64.878529999999998</v>
      </c>
      <c r="FN15" s="23">
        <v>82.80265</v>
      </c>
      <c r="FO15" s="46">
        <v>219.80116999999998</v>
      </c>
      <c r="FP15" s="22">
        <v>161.96081999999998</v>
      </c>
      <c r="FQ15" s="22">
        <v>314.26837000000006</v>
      </c>
      <c r="FR15" s="22">
        <v>458.43488000000002</v>
      </c>
      <c r="FS15" s="22">
        <v>830.30133000000001</v>
      </c>
      <c r="FT15" s="22">
        <v>955.52977999999996</v>
      </c>
      <c r="FU15" s="22">
        <v>109.49090999999999</v>
      </c>
      <c r="FV15" s="22">
        <v>164.03752</v>
      </c>
      <c r="FW15" s="22">
        <v>188.27414999999999</v>
      </c>
      <c r="FX15" s="22">
        <v>426.21638000000002</v>
      </c>
      <c r="FY15" s="22">
        <v>370.30077999999997</v>
      </c>
      <c r="FZ15" s="25">
        <f>VLOOKUP(B15,'[1]Tablas 2016'!$A$3:$N$27,13,FALSE)</f>
        <v>203.12766000000002</v>
      </c>
      <c r="GA15" s="21">
        <v>1125.60148</v>
      </c>
      <c r="GB15" s="22">
        <v>480.90390000000002</v>
      </c>
      <c r="GC15" s="22">
        <v>534.09833000000003</v>
      </c>
      <c r="GD15" s="22">
        <v>759.23977000000002</v>
      </c>
      <c r="GE15" s="22">
        <v>1089.9180436134338</v>
      </c>
      <c r="GF15" s="22">
        <v>552.15325561523446</v>
      </c>
      <c r="GG15" s="22">
        <v>762.9699999999998</v>
      </c>
      <c r="GH15" s="22">
        <v>681.23</v>
      </c>
      <c r="GI15" s="22">
        <v>897.18</v>
      </c>
      <c r="GJ15" s="22">
        <v>626.39</v>
      </c>
      <c r="GK15" s="22">
        <v>1442.809109352112</v>
      </c>
      <c r="GL15" s="25">
        <v>1325.9393516540526</v>
      </c>
      <c r="GM15" s="21">
        <v>1143.4544599999999</v>
      </c>
      <c r="GN15" s="22">
        <v>1005.3124499999999</v>
      </c>
      <c r="GO15" s="22">
        <v>977.50351999999998</v>
      </c>
      <c r="GP15" s="22">
        <v>838.22784000000024</v>
      </c>
      <c r="GQ15" s="22">
        <v>743.53823999999997</v>
      </c>
      <c r="GR15" s="22">
        <v>885.45475999999996</v>
      </c>
      <c r="GS15" s="22">
        <v>772.88614999999993</v>
      </c>
      <c r="GT15" s="22">
        <v>869.88755000000003</v>
      </c>
      <c r="GU15" s="22">
        <v>570.71366999999998</v>
      </c>
      <c r="GV15" s="22">
        <v>1112.4031400000001</v>
      </c>
      <c r="GW15" s="22">
        <v>713.1</v>
      </c>
      <c r="GX15" s="25">
        <v>793.00204999999983</v>
      </c>
      <c r="GY15" s="21">
        <v>317.12917999999996</v>
      </c>
      <c r="GZ15" s="22">
        <v>992.29328999999996</v>
      </c>
      <c r="HA15" s="22">
        <v>806.78708999999992</v>
      </c>
      <c r="HB15" s="22">
        <v>820.37905000000001</v>
      </c>
      <c r="HC15" s="22">
        <v>916.78790000000004</v>
      </c>
      <c r="HD15" s="22">
        <v>1035.53286</v>
      </c>
      <c r="HE15" s="22">
        <v>925.33621000000016</v>
      </c>
      <c r="HF15" s="22">
        <v>388.589</v>
      </c>
      <c r="HG15" s="22">
        <v>986.58699999999999</v>
      </c>
      <c r="HH15" s="22">
        <v>1029.69055</v>
      </c>
      <c r="HI15" s="22">
        <v>716.53466999999989</v>
      </c>
      <c r="HJ15" s="22">
        <v>1040.2703199999999</v>
      </c>
      <c r="HK15" s="22">
        <v>1050.77907</v>
      </c>
      <c r="HL15" s="22">
        <v>757.58851000000016</v>
      </c>
      <c r="HM15" s="22">
        <v>727.97265000000004</v>
      </c>
      <c r="HN15" s="22">
        <v>763.82481000000007</v>
      </c>
      <c r="HO15" s="22">
        <v>155.18691999999999</v>
      </c>
      <c r="HP15" s="22">
        <v>375.80858000000001</v>
      </c>
      <c r="HQ15" s="22">
        <v>1039.2048299999999</v>
      </c>
      <c r="HR15" s="22">
        <v>802.05329000000006</v>
      </c>
      <c r="HS15" s="22">
        <v>668.92565000000002</v>
      </c>
      <c r="HT15" s="22">
        <v>1000.0952699999999</v>
      </c>
      <c r="HU15" s="22">
        <v>579.64625999999998</v>
      </c>
      <c r="HV15" s="25">
        <v>540.24007999999992</v>
      </c>
      <c r="HW15" s="21">
        <v>789.86765000000003</v>
      </c>
      <c r="HX15" s="22">
        <v>1072.6907000000001</v>
      </c>
      <c r="HY15" s="22">
        <v>544.1549</v>
      </c>
      <c r="HZ15" s="22">
        <v>776.97819000000004</v>
      </c>
      <c r="IA15" s="22">
        <v>732.70444999999995</v>
      </c>
      <c r="IB15" s="22">
        <v>743.27689000000009</v>
      </c>
      <c r="IC15" s="22">
        <v>1145.55377</v>
      </c>
      <c r="ID15" s="22">
        <v>440.59807000000001</v>
      </c>
      <c r="IE15" s="22">
        <v>522.12369999999999</v>
      </c>
      <c r="IF15" s="30">
        <v>476.89197000000001</v>
      </c>
      <c r="IG15" s="22">
        <v>659.32848000000001</v>
      </c>
      <c r="IH15" s="25">
        <v>850.10883999999987</v>
      </c>
      <c r="II15" s="22">
        <v>1079.2306799999999</v>
      </c>
      <c r="IJ15" s="22">
        <v>560.99576000000002</v>
      </c>
      <c r="IK15" s="22">
        <v>596.34528999999986</v>
      </c>
      <c r="IL15" s="22">
        <v>379.90940999999998</v>
      </c>
      <c r="IM15" s="22">
        <v>390.93074000000001</v>
      </c>
      <c r="IN15" s="22">
        <v>210.11788999999999</v>
      </c>
      <c r="IO15" s="22">
        <v>479.48585000000003</v>
      </c>
      <c r="IP15" s="22">
        <v>680.35565999999994</v>
      </c>
      <c r="IQ15" s="22">
        <v>470.2188799999999</v>
      </c>
      <c r="IR15" s="22">
        <v>433.56862000000001</v>
      </c>
      <c r="IS15" s="22">
        <v>409.52189000000004</v>
      </c>
      <c r="IT15" s="22">
        <v>928.12608000000012</v>
      </c>
      <c r="IU15" s="22">
        <v>1508.9566600000001</v>
      </c>
      <c r="IV15" s="22">
        <v>896.25671999999997</v>
      </c>
      <c r="IW15" s="22">
        <v>926.66848000000005</v>
      </c>
      <c r="IX15" s="22">
        <v>672.23634000000015</v>
      </c>
      <c r="IY15" s="22">
        <v>530.43181000000004</v>
      </c>
      <c r="IZ15" s="22">
        <v>761.05547999999999</v>
      </c>
      <c r="JA15" s="22">
        <v>397.17982000000001</v>
      </c>
      <c r="JB15" s="22">
        <v>255.77822999999998</v>
      </c>
      <c r="JC15" s="22">
        <v>371.19754</v>
      </c>
      <c r="JD15" s="22">
        <v>355.08923999999996</v>
      </c>
      <c r="JE15" s="22">
        <v>163.49339000000001</v>
      </c>
      <c r="JF15" s="22">
        <v>13.143479999999998</v>
      </c>
      <c r="JG15" s="22">
        <v>437.59782000000001</v>
      </c>
      <c r="JH15" s="22">
        <v>522.91539</v>
      </c>
      <c r="JI15" s="22">
        <v>101.70703</v>
      </c>
      <c r="JJ15" s="22">
        <v>478.36710999999991</v>
      </c>
      <c r="JK15" s="22">
        <v>604.29918999999995</v>
      </c>
      <c r="JL15" s="22">
        <v>427.78809000000001</v>
      </c>
    </row>
    <row r="16" spans="2:15973" s="3" customFormat="1" ht="13.5" x14ac:dyDescent="0.2">
      <c r="B16" s="20" t="s">
        <v>14</v>
      </c>
      <c r="C16" s="21"/>
      <c r="D16" s="22"/>
      <c r="E16" s="22">
        <v>0.17599999999999999</v>
      </c>
      <c r="F16" s="22"/>
      <c r="G16" s="22">
        <v>5.6000000000000001E-2</v>
      </c>
      <c r="H16" s="22"/>
      <c r="I16" s="22"/>
      <c r="J16" s="22"/>
      <c r="K16" s="22"/>
      <c r="L16" s="22"/>
      <c r="M16" s="22">
        <v>2.4E-2</v>
      </c>
      <c r="N16" s="23"/>
      <c r="O16" s="24"/>
      <c r="P16" s="22">
        <v>5.7000000000000002E-2</v>
      </c>
      <c r="Q16" s="22"/>
      <c r="R16" s="22"/>
      <c r="S16" s="22"/>
      <c r="T16" s="22"/>
      <c r="U16" s="22"/>
      <c r="V16" s="22"/>
      <c r="W16" s="22">
        <v>5.5E-2</v>
      </c>
      <c r="X16" s="22"/>
      <c r="Y16" s="22"/>
      <c r="Z16" s="25">
        <v>4.5999999999999999E-2</v>
      </c>
      <c r="AA16" s="21">
        <v>21.215999999999998</v>
      </c>
      <c r="AB16" s="22"/>
      <c r="AC16" s="22">
        <v>41.649000000000001</v>
      </c>
      <c r="AD16" s="22">
        <v>42.021999999999998</v>
      </c>
      <c r="AE16" s="22">
        <v>82.603999999999999</v>
      </c>
      <c r="AF16" s="22">
        <v>25.405999999999999</v>
      </c>
      <c r="AG16" s="22">
        <v>50.246000000000002</v>
      </c>
      <c r="AH16" s="22">
        <v>44.472999999999999</v>
      </c>
      <c r="AI16" s="22">
        <v>66.009</v>
      </c>
      <c r="AJ16" s="22">
        <v>97.912999999999997</v>
      </c>
      <c r="AK16" s="22">
        <v>45.077999999999996</v>
      </c>
      <c r="AL16" s="23">
        <v>21.18</v>
      </c>
      <c r="AM16" s="24">
        <v>97.558999999999997</v>
      </c>
      <c r="AN16" s="22">
        <v>77.683000000000007</v>
      </c>
      <c r="AO16" s="22">
        <v>51.075000000000003</v>
      </c>
      <c r="AP16" s="22">
        <v>81.223000000000013</v>
      </c>
      <c r="AQ16" s="22">
        <v>74.153000000000006</v>
      </c>
      <c r="AR16" s="22">
        <v>149.05800000000002</v>
      </c>
      <c r="AS16" s="22">
        <v>137.04</v>
      </c>
      <c r="AT16" s="22">
        <v>77.84</v>
      </c>
      <c r="AU16" s="22">
        <v>74.51700000000001</v>
      </c>
      <c r="AV16" s="22">
        <v>105.447</v>
      </c>
      <c r="AW16" s="22">
        <v>6.9000000000000006E-2</v>
      </c>
      <c r="AX16" s="25">
        <v>145.79499999999999</v>
      </c>
      <c r="AY16" s="21">
        <v>6.6000000000000003E-2</v>
      </c>
      <c r="AZ16" s="22">
        <v>94.856000000000009</v>
      </c>
      <c r="BA16" s="22">
        <v>219.55899999999997</v>
      </c>
      <c r="BB16" s="22">
        <v>30.565000000000001</v>
      </c>
      <c r="BC16" s="22">
        <v>155.46299999999999</v>
      </c>
      <c r="BD16" s="22">
        <v>174.233</v>
      </c>
      <c r="BE16" s="22">
        <v>80.379000000000005</v>
      </c>
      <c r="BF16" s="22">
        <v>105.075</v>
      </c>
      <c r="BG16" s="22"/>
      <c r="BH16" s="22">
        <v>112.084</v>
      </c>
      <c r="BI16" s="22">
        <v>28.311999999999998</v>
      </c>
      <c r="BJ16" s="23">
        <v>84.930999999999997</v>
      </c>
      <c r="BK16" s="24">
        <v>88.058000000000007</v>
      </c>
      <c r="BL16" s="22">
        <v>88.058000000000007</v>
      </c>
      <c r="BM16" s="22">
        <v>83.543000000000006</v>
      </c>
      <c r="BN16" s="22">
        <v>140.786</v>
      </c>
      <c r="BO16" s="22">
        <v>60.365000000000002</v>
      </c>
      <c r="BP16" s="22">
        <v>259.16899999999998</v>
      </c>
      <c r="BQ16" s="22">
        <v>16.707000000000001</v>
      </c>
      <c r="BR16" s="22">
        <v>249.09800000000001</v>
      </c>
      <c r="BS16" s="22">
        <v>190.2</v>
      </c>
      <c r="BT16" s="22">
        <v>16.954999999999998</v>
      </c>
      <c r="BU16" s="22">
        <v>319.678</v>
      </c>
      <c r="BV16" s="25">
        <v>16.86448</v>
      </c>
      <c r="BW16" s="21">
        <v>197.26</v>
      </c>
      <c r="BX16" s="22">
        <v>0.129</v>
      </c>
      <c r="BY16" s="22">
        <v>114.67700000000001</v>
      </c>
      <c r="BZ16" s="22">
        <v>322.404</v>
      </c>
      <c r="CA16" s="22">
        <v>40.451000000000001</v>
      </c>
      <c r="CB16" s="22">
        <v>277.53500000000003</v>
      </c>
      <c r="CC16" s="22">
        <v>208.684</v>
      </c>
      <c r="CD16" s="22">
        <v>210.62299999999999</v>
      </c>
      <c r="CE16" s="22">
        <v>238.29599999999999</v>
      </c>
      <c r="CF16" s="22">
        <v>208.59899999999999</v>
      </c>
      <c r="CG16" s="22">
        <v>171.91499999999999</v>
      </c>
      <c r="CH16" s="23">
        <v>128.80699999999999</v>
      </c>
      <c r="CI16" s="24">
        <v>195.81106</v>
      </c>
      <c r="CJ16" s="22">
        <v>0.30804999999999999</v>
      </c>
      <c r="CK16" s="22">
        <v>176.7474</v>
      </c>
      <c r="CL16" s="22">
        <v>137.69049999999999</v>
      </c>
      <c r="CM16" s="22">
        <v>201.33857999999998</v>
      </c>
      <c r="CN16" s="22">
        <v>201.33857999999998</v>
      </c>
      <c r="CO16" s="22">
        <v>150.98498000000001</v>
      </c>
      <c r="CP16" s="22">
        <v>221.92882</v>
      </c>
      <c r="CQ16" s="22">
        <v>146.28957</v>
      </c>
      <c r="CR16" s="22">
        <v>242.12291999999999</v>
      </c>
      <c r="CS16" s="22">
        <v>249.44517000000002</v>
      </c>
      <c r="CT16" s="25">
        <v>167.31883999999999</v>
      </c>
      <c r="CU16" s="21">
        <v>171.46762999999999</v>
      </c>
      <c r="CV16" s="22">
        <v>42.96631</v>
      </c>
      <c r="CW16" s="22">
        <v>427.60390000000001</v>
      </c>
      <c r="CX16" s="22">
        <v>174.96507</v>
      </c>
      <c r="CY16" s="22">
        <v>217.74021999999999</v>
      </c>
      <c r="CZ16" s="22">
        <v>393.99865</v>
      </c>
      <c r="DA16" s="22">
        <v>304.94145000000003</v>
      </c>
      <c r="DB16" s="22">
        <v>43.54804</v>
      </c>
      <c r="DC16" s="22">
        <v>306.19663000000003</v>
      </c>
      <c r="DD16" s="22">
        <v>174.19872000000001</v>
      </c>
      <c r="DE16" s="22">
        <v>270.31784999999996</v>
      </c>
      <c r="DF16" s="23">
        <v>203.23847000000001</v>
      </c>
      <c r="DG16" s="24">
        <v>103.21102</v>
      </c>
      <c r="DH16" s="22">
        <v>37.651049999999998</v>
      </c>
      <c r="DI16" s="22"/>
      <c r="DJ16" s="22">
        <v>266.44014000000004</v>
      </c>
      <c r="DK16" s="22">
        <v>643.30137000000002</v>
      </c>
      <c r="DL16" s="22">
        <v>142.69982000000002</v>
      </c>
      <c r="DM16" s="22">
        <v>141.98257000000001</v>
      </c>
      <c r="DN16" s="22">
        <v>394.02229000000005</v>
      </c>
      <c r="DO16" s="22">
        <v>214.36117000000002</v>
      </c>
      <c r="DP16" s="22">
        <v>287.66444000000001</v>
      </c>
      <c r="DQ16" s="22">
        <v>245.8972</v>
      </c>
      <c r="DR16" s="25">
        <v>286.35502000000002</v>
      </c>
      <c r="DS16" s="21">
        <v>103.21102</v>
      </c>
      <c r="DT16" s="22">
        <v>37.651049999999998</v>
      </c>
      <c r="DU16" s="22"/>
      <c r="DV16" s="22">
        <v>266.44014000000004</v>
      </c>
      <c r="DW16" s="22">
        <v>643.30137000000002</v>
      </c>
      <c r="DX16" s="22">
        <v>142.69982000000002</v>
      </c>
      <c r="DY16" s="22">
        <v>141.98257000000001</v>
      </c>
      <c r="DZ16" s="22">
        <v>394.02229000000005</v>
      </c>
      <c r="EA16" s="22">
        <v>214.36117000000002</v>
      </c>
      <c r="EB16" s="22">
        <v>287.66444000000001</v>
      </c>
      <c r="EC16" s="22">
        <v>245.8972</v>
      </c>
      <c r="ED16" s="23">
        <v>286.35502000000002</v>
      </c>
      <c r="EE16" s="24">
        <v>146.25449</v>
      </c>
      <c r="EF16" s="22">
        <v>37.732109999999999</v>
      </c>
      <c r="EG16" s="22">
        <v>227.15464</v>
      </c>
      <c r="EH16" s="22">
        <v>336.62897999999996</v>
      </c>
      <c r="EI16" s="22">
        <v>316.3648</v>
      </c>
      <c r="EJ16" s="22">
        <v>79.697500000000005</v>
      </c>
      <c r="EK16" s="22">
        <v>318.68839000000003</v>
      </c>
      <c r="EL16" s="22">
        <v>323.95006999999998</v>
      </c>
      <c r="EM16" s="22">
        <v>365.09453999999999</v>
      </c>
      <c r="EN16" s="22"/>
      <c r="EO16" s="22">
        <v>397.97172</v>
      </c>
      <c r="EP16" s="25">
        <v>122.28972</v>
      </c>
      <c r="EQ16" s="21">
        <v>539.19485999999995</v>
      </c>
      <c r="ER16" s="22">
        <v>180.51528999999999</v>
      </c>
      <c r="ES16" s="22">
        <v>105.99763</v>
      </c>
      <c r="ET16" s="22">
        <v>369.77883000000003</v>
      </c>
      <c r="EU16" s="22">
        <v>366.77638000000002</v>
      </c>
      <c r="EV16" s="22">
        <v>262.49347999999998</v>
      </c>
      <c r="EW16" s="22">
        <v>73.287310000000005</v>
      </c>
      <c r="EX16" s="22">
        <v>72.685990000000004</v>
      </c>
      <c r="EY16" s="22">
        <v>293.17473999999999</v>
      </c>
      <c r="EZ16" s="22">
        <v>398.53316000000001</v>
      </c>
      <c r="FA16" s="22">
        <v>327.70305000000002</v>
      </c>
      <c r="FB16" s="23">
        <v>205.04577</v>
      </c>
      <c r="FC16" s="24">
        <v>316.31356</v>
      </c>
      <c r="FD16" s="22">
        <v>86.853449999999995</v>
      </c>
      <c r="FE16" s="22">
        <v>268.67218000000003</v>
      </c>
      <c r="FF16" s="22">
        <v>259.88664999999997</v>
      </c>
      <c r="FG16" s="22"/>
      <c r="FH16" s="22">
        <v>278.04761999999999</v>
      </c>
      <c r="FI16" s="22">
        <v>251.83569</v>
      </c>
      <c r="FJ16" s="22">
        <v>353.85912000000002</v>
      </c>
      <c r="FK16" s="22">
        <v>355.56031999999999</v>
      </c>
      <c r="FL16" s="22">
        <v>215.25475</v>
      </c>
      <c r="FM16" s="22">
        <v>32.140540000000001</v>
      </c>
      <c r="FN16" s="23">
        <v>176.37129999999999</v>
      </c>
      <c r="FO16" s="46">
        <v>118.17144999999999</v>
      </c>
      <c r="FP16" s="22">
        <v>261.85285999999996</v>
      </c>
      <c r="FQ16" s="22">
        <v>307.68745000000001</v>
      </c>
      <c r="FR16" s="22">
        <v>196.60782</v>
      </c>
      <c r="FS16" s="22">
        <v>235.52207000000001</v>
      </c>
      <c r="FT16" s="22">
        <v>326.22714000000002</v>
      </c>
      <c r="FU16" s="22">
        <v>125.18702</v>
      </c>
      <c r="FV16" s="22">
        <v>263.42048999999997</v>
      </c>
      <c r="FW16" s="22">
        <v>87.59075</v>
      </c>
      <c r="FX16" s="22">
        <v>185.90988000000002</v>
      </c>
      <c r="FY16" s="22">
        <v>331.61036999999999</v>
      </c>
      <c r="FZ16" s="25"/>
      <c r="GA16" s="21">
        <v>259.98682000000002</v>
      </c>
      <c r="GB16" s="22">
        <v>98.031480000000002</v>
      </c>
      <c r="GC16" s="22">
        <v>389.07721999999995</v>
      </c>
      <c r="GD16" s="22">
        <v>235.33222999999998</v>
      </c>
      <c r="GE16" s="22">
        <v>543.55487500000004</v>
      </c>
      <c r="GF16" s="22">
        <v>158.15923876953124</v>
      </c>
      <c r="GG16" s="22">
        <v>353.81178</v>
      </c>
      <c r="GH16" s="22">
        <v>469.3</v>
      </c>
      <c r="GI16" s="22">
        <v>98.5</v>
      </c>
      <c r="GJ16" s="22">
        <v>109.32</v>
      </c>
      <c r="GK16" s="22">
        <v>312.79956249999998</v>
      </c>
      <c r="GL16" s="25">
        <v>277.22575406265258</v>
      </c>
      <c r="GM16" s="21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5"/>
      <c r="GY16" s="21"/>
      <c r="GZ16" s="22">
        <v>20.175999999999998</v>
      </c>
      <c r="HA16" s="22"/>
      <c r="HB16" s="22">
        <v>50.758499999999998</v>
      </c>
      <c r="HC16" s="22"/>
      <c r="HD16" s="22"/>
      <c r="HE16" s="22">
        <v>77.425000000000011</v>
      </c>
      <c r="HF16" s="22"/>
      <c r="HG16" s="22"/>
      <c r="HH16" s="22">
        <v>57.234490000000001</v>
      </c>
      <c r="HI16" s="22"/>
      <c r="HJ16" s="22">
        <v>82.61497</v>
      </c>
      <c r="HK16" s="22"/>
      <c r="HL16" s="22"/>
      <c r="HM16" s="22">
        <v>43.909750000000003</v>
      </c>
      <c r="HN16" s="22">
        <v>83.938860000000005</v>
      </c>
      <c r="HO16" s="22">
        <v>43.909750000000003</v>
      </c>
      <c r="HP16" s="22">
        <v>13.67742</v>
      </c>
      <c r="HQ16" s="22"/>
      <c r="HR16" s="22">
        <v>46.697839999999999</v>
      </c>
      <c r="HS16" s="22">
        <v>85.655269999999987</v>
      </c>
      <c r="HT16" s="22"/>
      <c r="HU16" s="22">
        <v>43.813800000000001</v>
      </c>
      <c r="HV16" s="25">
        <v>17.793290000000002</v>
      </c>
      <c r="HW16" s="21">
        <v>39.943129999999996</v>
      </c>
      <c r="HX16" s="22">
        <v>23.02815</v>
      </c>
      <c r="HY16" s="22">
        <v>211.91637</v>
      </c>
      <c r="HZ16" s="22">
        <v>86.45</v>
      </c>
      <c r="IA16" s="22"/>
      <c r="IB16" s="22"/>
      <c r="IC16" s="22">
        <v>84.231699999999989</v>
      </c>
      <c r="ID16" s="22">
        <v>41.407199999999996</v>
      </c>
      <c r="IE16" s="22">
        <v>127.6842</v>
      </c>
      <c r="IF16" s="30">
        <v>15.0914</v>
      </c>
      <c r="IG16" s="22">
        <v>43.817860000000003</v>
      </c>
      <c r="IH16" s="25">
        <v>60.431050000000006</v>
      </c>
      <c r="II16" s="22">
        <v>43.452500000000001</v>
      </c>
      <c r="IJ16" s="22">
        <v>84.859700000000004</v>
      </c>
      <c r="IK16" s="22"/>
      <c r="IL16" s="22">
        <v>68.329000000000008</v>
      </c>
      <c r="IM16" s="22">
        <v>5.8283000000000005</v>
      </c>
      <c r="IN16" s="22">
        <v>16.424099999999999</v>
      </c>
      <c r="IO16" s="22">
        <v>0</v>
      </c>
      <c r="IP16" s="22">
        <v>119.02047999999999</v>
      </c>
      <c r="IQ16" s="22">
        <v>114.91276999999999</v>
      </c>
      <c r="IR16" s="22">
        <v>24.90889</v>
      </c>
      <c r="IS16" s="22">
        <v>126.63593</v>
      </c>
      <c r="IT16" s="22">
        <v>110.03</v>
      </c>
      <c r="IU16" s="22" t="s">
        <v>36</v>
      </c>
      <c r="IV16" s="22">
        <v>0</v>
      </c>
      <c r="IW16" s="22">
        <v>110.80800000000001</v>
      </c>
      <c r="IX16" s="22">
        <v>0</v>
      </c>
      <c r="IY16" s="22">
        <v>32.200740000000003</v>
      </c>
      <c r="IZ16" s="22" t="s">
        <v>36</v>
      </c>
      <c r="JA16" s="22">
        <v>0</v>
      </c>
      <c r="JB16" s="22">
        <v>54.625999999999998</v>
      </c>
      <c r="JC16" s="22" t="s">
        <v>36</v>
      </c>
      <c r="JD16" s="22" t="s">
        <v>36</v>
      </c>
      <c r="JE16" s="22" t="s">
        <v>36</v>
      </c>
      <c r="JF16" s="22" t="s">
        <v>36</v>
      </c>
      <c r="JG16" s="22" t="s">
        <v>36</v>
      </c>
      <c r="JH16" s="22" t="s">
        <v>36</v>
      </c>
      <c r="JI16" s="22">
        <v>119.86110000000001</v>
      </c>
      <c r="JJ16" s="22" t="s">
        <v>36</v>
      </c>
      <c r="JK16" s="22">
        <v>57.80424</v>
      </c>
      <c r="JL16" s="22">
        <v>110.35380000000001</v>
      </c>
    </row>
    <row r="17" spans="2:272" s="3" customFormat="1" ht="13.5" x14ac:dyDescent="0.2">
      <c r="B17" s="20" t="s">
        <v>6</v>
      </c>
      <c r="C17" s="21"/>
      <c r="D17" s="22"/>
      <c r="E17" s="22"/>
      <c r="F17" s="22">
        <v>8.0000000000000002E-3</v>
      </c>
      <c r="G17" s="22">
        <v>6.2E-2</v>
      </c>
      <c r="H17" s="22"/>
      <c r="I17" s="22"/>
      <c r="J17" s="22">
        <v>4.5999999999999999E-2</v>
      </c>
      <c r="K17" s="22"/>
      <c r="L17" s="22"/>
      <c r="M17" s="22"/>
      <c r="N17" s="23"/>
      <c r="O17" s="24"/>
      <c r="P17" s="22"/>
      <c r="Q17" s="22">
        <v>2.69</v>
      </c>
      <c r="R17" s="22"/>
      <c r="S17" s="22"/>
      <c r="T17" s="22">
        <v>282.59199999999998</v>
      </c>
      <c r="U17" s="22">
        <v>823.64</v>
      </c>
      <c r="V17" s="22">
        <v>181.399</v>
      </c>
      <c r="W17" s="22">
        <v>488.30200000000002</v>
      </c>
      <c r="X17" s="22">
        <v>264.07399999999996</v>
      </c>
      <c r="Y17" s="22">
        <v>330.03100000000001</v>
      </c>
      <c r="Z17" s="25"/>
      <c r="AA17" s="21"/>
      <c r="AB17" s="22"/>
      <c r="AC17" s="22"/>
      <c r="AD17" s="22">
        <v>3.0000000000000001E-3</v>
      </c>
      <c r="AE17" s="22"/>
      <c r="AF17" s="22"/>
      <c r="AG17" s="22"/>
      <c r="AH17" s="22"/>
      <c r="AI17" s="22"/>
      <c r="AJ17" s="22">
        <v>5.7389999999999999</v>
      </c>
      <c r="AK17" s="22"/>
      <c r="AL17" s="23"/>
      <c r="AM17" s="24"/>
      <c r="AN17" s="22"/>
      <c r="AO17" s="22"/>
      <c r="AP17" s="22"/>
      <c r="AQ17" s="22"/>
      <c r="AR17" s="22">
        <v>26.436</v>
      </c>
      <c r="AS17" s="22">
        <v>26.422000000000001</v>
      </c>
      <c r="AT17" s="22">
        <v>3.625</v>
      </c>
      <c r="AU17" s="22"/>
      <c r="AV17" s="22">
        <v>6.0000000000000001E-3</v>
      </c>
      <c r="AW17" s="22">
        <v>2.7229999999999999</v>
      </c>
      <c r="AX17" s="25">
        <v>0.36</v>
      </c>
      <c r="AY17" s="21">
        <v>5.891</v>
      </c>
      <c r="AZ17" s="22"/>
      <c r="BA17" s="22"/>
      <c r="BB17" s="22"/>
      <c r="BC17" s="22"/>
      <c r="BD17" s="22">
        <v>52.460999999999999</v>
      </c>
      <c r="BE17" s="22">
        <v>7.4999999999999997E-2</v>
      </c>
      <c r="BF17" s="22"/>
      <c r="BG17" s="22"/>
      <c r="BH17" s="22">
        <v>2E-3</v>
      </c>
      <c r="BI17" s="22">
        <v>4.8520000000000003</v>
      </c>
      <c r="BJ17" s="23">
        <v>8.2000000000000003E-2</v>
      </c>
      <c r="BK17" s="24"/>
      <c r="BL17" s="22"/>
      <c r="BM17" s="22">
        <v>2E-3</v>
      </c>
      <c r="BN17" s="22"/>
      <c r="BO17" s="22">
        <v>1.7999999999999999E-2</v>
      </c>
      <c r="BP17" s="22">
        <v>1.7000000000000001E-2</v>
      </c>
      <c r="BQ17" s="22"/>
      <c r="BR17" s="22"/>
      <c r="BS17" s="22"/>
      <c r="BT17" s="22"/>
      <c r="BU17" s="22">
        <v>0.04</v>
      </c>
      <c r="BV17" s="25"/>
      <c r="BW17" s="21"/>
      <c r="BX17" s="22"/>
      <c r="BY17" s="22">
        <v>1.9E-2</v>
      </c>
      <c r="BZ17" s="22">
        <v>0.39800000000000002</v>
      </c>
      <c r="CA17" s="22">
        <v>2.5000000000000001E-2</v>
      </c>
      <c r="CB17" s="22">
        <v>9.0999999999999998E-2</v>
      </c>
      <c r="CC17" s="22"/>
      <c r="CD17" s="22"/>
      <c r="CE17" s="22">
        <v>8.0000000000000002E-3</v>
      </c>
      <c r="CF17" s="22"/>
      <c r="CG17" s="22">
        <v>5.0999999999999997E-2</v>
      </c>
      <c r="CH17" s="23"/>
      <c r="CI17" s="24">
        <v>6.1450000000000005E-2</v>
      </c>
      <c r="CJ17" s="22">
        <v>3.1379999999999998E-2</v>
      </c>
      <c r="CK17" s="22">
        <v>0.16458</v>
      </c>
      <c r="CL17" s="22">
        <v>6.6159999999999997E-2</v>
      </c>
      <c r="CM17" s="22"/>
      <c r="CN17" s="22">
        <v>3.1660000000000001E-2</v>
      </c>
      <c r="CO17" s="22"/>
      <c r="CP17" s="22"/>
      <c r="CQ17" s="22">
        <v>4.1270000000000001E-2</v>
      </c>
      <c r="CR17" s="22"/>
      <c r="CS17" s="22">
        <v>7.6170000000000002E-2</v>
      </c>
      <c r="CT17" s="25"/>
      <c r="CU17" s="21"/>
      <c r="CV17" s="22"/>
      <c r="CW17" s="22"/>
      <c r="CX17" s="22"/>
      <c r="CY17" s="22"/>
      <c r="CZ17" s="22"/>
      <c r="DA17" s="22"/>
      <c r="DB17" s="22"/>
      <c r="DC17" s="22"/>
      <c r="DD17" s="22"/>
      <c r="DE17" s="22">
        <v>3.6659999999999998E-2</v>
      </c>
      <c r="DF17" s="23">
        <v>3.841E-2</v>
      </c>
      <c r="DG17" s="24">
        <v>0.43789</v>
      </c>
      <c r="DH17" s="22">
        <v>0.28120999999999996</v>
      </c>
      <c r="DI17" s="22"/>
      <c r="DJ17" s="22"/>
      <c r="DK17" s="22">
        <v>0.56604999999999994</v>
      </c>
      <c r="DL17" s="22"/>
      <c r="DM17" s="22">
        <v>296.61376000000001</v>
      </c>
      <c r="DN17" s="22">
        <v>0.4269</v>
      </c>
      <c r="DO17" s="22"/>
      <c r="DP17" s="22"/>
      <c r="DQ17" s="22">
        <v>0.32318999999999998</v>
      </c>
      <c r="DR17" s="25"/>
      <c r="DS17" s="21">
        <v>0.43789</v>
      </c>
      <c r="DT17" s="22">
        <v>0.28120999999999996</v>
      </c>
      <c r="DU17" s="22"/>
      <c r="DV17" s="22"/>
      <c r="DW17" s="22">
        <v>0.56604999999999994</v>
      </c>
      <c r="DX17" s="22"/>
      <c r="DY17" s="22">
        <v>296.61376000000001</v>
      </c>
      <c r="DZ17" s="22">
        <v>0.4269</v>
      </c>
      <c r="EA17" s="22"/>
      <c r="EB17" s="22"/>
      <c r="EC17" s="22">
        <v>0.32318999999999998</v>
      </c>
      <c r="ED17" s="23"/>
      <c r="EE17" s="24">
        <v>0.29343999999999998</v>
      </c>
      <c r="EF17" s="22"/>
      <c r="EG17" s="22"/>
      <c r="EH17" s="22">
        <v>0.29132999999999998</v>
      </c>
      <c r="EI17" s="22">
        <v>34.355850000000004</v>
      </c>
      <c r="EJ17" s="22"/>
      <c r="EK17" s="22">
        <v>0.29173000000000004</v>
      </c>
      <c r="EL17" s="22"/>
      <c r="EM17" s="22">
        <v>21.08972</v>
      </c>
      <c r="EN17" s="22">
        <v>0.43961</v>
      </c>
      <c r="EO17" s="22"/>
      <c r="EP17" s="25"/>
      <c r="EQ17" s="21">
        <v>39.830640000000002</v>
      </c>
      <c r="ER17" s="22"/>
      <c r="ES17" s="22"/>
      <c r="ET17" s="22">
        <v>0.29308000000000001</v>
      </c>
      <c r="EU17" s="22"/>
      <c r="EV17" s="22"/>
      <c r="EW17" s="22">
        <v>0.32203999999999999</v>
      </c>
      <c r="EX17" s="22"/>
      <c r="EY17" s="22">
        <v>0.64880000000000004</v>
      </c>
      <c r="EZ17" s="22"/>
      <c r="FA17" s="22">
        <v>17.610230000000001</v>
      </c>
      <c r="FB17" s="23"/>
      <c r="FC17" s="24">
        <v>6.0084900000000001</v>
      </c>
      <c r="FD17" s="22">
        <v>0.32295000000000001</v>
      </c>
      <c r="FE17" s="22"/>
      <c r="FF17" s="22"/>
      <c r="FG17" s="22"/>
      <c r="FH17" s="22">
        <v>18.224710000000002</v>
      </c>
      <c r="FI17" s="22"/>
      <c r="FJ17" s="22">
        <v>0.33609</v>
      </c>
      <c r="FK17" s="22">
        <v>13.2577</v>
      </c>
      <c r="FL17" s="22"/>
      <c r="FM17" s="22">
        <v>12.30012</v>
      </c>
      <c r="FN17" s="23"/>
      <c r="FO17" s="46"/>
      <c r="FP17" s="22">
        <v>11.466329999999999</v>
      </c>
      <c r="FQ17" s="22"/>
      <c r="FR17" s="22">
        <v>0.16533</v>
      </c>
      <c r="FS17" s="22"/>
      <c r="FT17" s="22"/>
      <c r="FU17" s="22">
        <v>6.2694600000000005</v>
      </c>
      <c r="FV17" s="22">
        <v>19.913450000000001</v>
      </c>
      <c r="FW17" s="22"/>
      <c r="FX17" s="22">
        <v>256.10882000000004</v>
      </c>
      <c r="FY17" s="22"/>
      <c r="FZ17" s="25">
        <f>VLOOKUP(B17,'[1]Tablas 2016'!$A$3:$N$27,13,FALSE)</f>
        <v>68.326499999999996</v>
      </c>
      <c r="GA17" s="21"/>
      <c r="GB17" s="22"/>
      <c r="GC17" s="22">
        <v>21.457900000000002</v>
      </c>
      <c r="GD17" s="22"/>
      <c r="GE17" s="22"/>
      <c r="GF17" s="22"/>
      <c r="GG17" s="22"/>
      <c r="GH17" s="22">
        <v>21.775390625</v>
      </c>
      <c r="GI17" s="22">
        <v>7.8774599609375002</v>
      </c>
      <c r="GJ17" s="22">
        <v>22.49</v>
      </c>
      <c r="GK17" s="22">
        <v>13.1760703125</v>
      </c>
      <c r="GL17" s="25"/>
      <c r="GM17" s="21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5"/>
      <c r="GY17" s="21"/>
      <c r="GZ17" s="22"/>
      <c r="HA17" s="22">
        <v>18.98002</v>
      </c>
      <c r="HB17" s="22"/>
      <c r="HC17" s="22">
        <v>104.0645</v>
      </c>
      <c r="HD17" s="22">
        <v>18.568660000000001</v>
      </c>
      <c r="HE17" s="22"/>
      <c r="HF17" s="22"/>
      <c r="HG17" s="22">
        <v>20.948</v>
      </c>
      <c r="HH17" s="22">
        <v>22.62247</v>
      </c>
      <c r="HI17" s="22">
        <v>60.926759999999994</v>
      </c>
      <c r="HJ17" s="22">
        <v>0.33745999999999998</v>
      </c>
      <c r="HK17" s="22"/>
      <c r="HL17" s="22"/>
      <c r="HM17" s="22">
        <v>11.719520000000001</v>
      </c>
      <c r="HN17" s="22">
        <v>44.741970000000002</v>
      </c>
      <c r="HO17" s="22"/>
      <c r="HP17" s="22">
        <v>211.39410000000001</v>
      </c>
      <c r="HQ17" s="22">
        <v>8.0200000000000007E-2</v>
      </c>
      <c r="HR17" s="22"/>
      <c r="HS17" s="22">
        <v>0.85209000000000001</v>
      </c>
      <c r="HT17" s="22"/>
      <c r="HU17" s="22"/>
      <c r="HV17" s="25"/>
      <c r="HW17" s="21"/>
      <c r="HX17" s="22">
        <v>202.5</v>
      </c>
      <c r="HY17" s="22"/>
      <c r="HZ17" s="22">
        <v>22.938110000000002</v>
      </c>
      <c r="IA17" s="22"/>
      <c r="IB17" s="22"/>
      <c r="IC17" s="22"/>
      <c r="ID17" s="22"/>
      <c r="IE17" s="22">
        <v>1.49E-2</v>
      </c>
      <c r="IF17" s="30">
        <v>16.772400000000001</v>
      </c>
      <c r="IG17" s="22"/>
      <c r="IH17" s="25"/>
      <c r="II17" s="22"/>
      <c r="IJ17" s="22">
        <v>168.76032000000001</v>
      </c>
      <c r="IK17" s="22">
        <v>1.4749999999999999E-2</v>
      </c>
      <c r="IL17" s="22" t="s">
        <v>36</v>
      </c>
      <c r="IM17" s="22">
        <v>0</v>
      </c>
      <c r="IN17" s="22">
        <v>339.72500000000002</v>
      </c>
      <c r="IO17" s="22">
        <v>23.215490000000003</v>
      </c>
      <c r="IP17" s="22">
        <v>1.729E-2</v>
      </c>
      <c r="IQ17" s="22">
        <v>0</v>
      </c>
      <c r="IR17" s="22">
        <v>30.366580000000003</v>
      </c>
      <c r="IS17" s="22" t="s">
        <v>36</v>
      </c>
      <c r="IT17" s="22">
        <v>105</v>
      </c>
      <c r="IU17" s="22" t="s">
        <v>36</v>
      </c>
      <c r="IV17" s="22">
        <v>0</v>
      </c>
      <c r="IW17" s="22">
        <v>40.072850000000003</v>
      </c>
      <c r="IX17" s="22">
        <v>88.774000000000001</v>
      </c>
      <c r="IY17" s="22">
        <v>0</v>
      </c>
      <c r="IZ17" s="22">
        <v>136.0299</v>
      </c>
      <c r="JA17" s="22" t="s">
        <v>36</v>
      </c>
      <c r="JB17" s="22" t="s">
        <v>36</v>
      </c>
      <c r="JC17" s="22" t="s">
        <v>36</v>
      </c>
      <c r="JD17" s="22">
        <v>41.323910000000005</v>
      </c>
      <c r="JE17" s="22" t="s">
        <v>36</v>
      </c>
      <c r="JF17" s="22">
        <v>72.5</v>
      </c>
      <c r="JG17" s="22" t="s">
        <v>36</v>
      </c>
      <c r="JH17" s="22" t="s">
        <v>36</v>
      </c>
      <c r="JI17" s="22" t="s">
        <v>36</v>
      </c>
      <c r="JJ17" s="22">
        <v>77.5</v>
      </c>
      <c r="JK17" s="22">
        <v>0.1225</v>
      </c>
      <c r="JL17" s="22">
        <v>0</v>
      </c>
    </row>
    <row r="18" spans="2:272" s="3" customFormat="1" ht="13.5" x14ac:dyDescent="0.2">
      <c r="B18" s="20" t="s">
        <v>7</v>
      </c>
      <c r="C18" s="21"/>
      <c r="D18" s="22"/>
      <c r="E18" s="22"/>
      <c r="F18" s="22">
        <v>2.7959999999999998</v>
      </c>
      <c r="G18" s="22">
        <v>6.2720000000000002</v>
      </c>
      <c r="H18" s="22"/>
      <c r="I18" s="22"/>
      <c r="J18" s="22"/>
      <c r="K18" s="22"/>
      <c r="L18" s="22"/>
      <c r="M18" s="22"/>
      <c r="N18" s="23">
        <v>6.6000000000000003E-2</v>
      </c>
      <c r="O18" s="24">
        <v>9.6000000000000002E-2</v>
      </c>
      <c r="P18" s="22">
        <v>6.5000000000000002E-2</v>
      </c>
      <c r="Q18" s="22"/>
      <c r="R18" s="22">
        <v>5.0999999999999997E-2</v>
      </c>
      <c r="S18" s="22">
        <v>656.42700000000002</v>
      </c>
      <c r="T18" s="22">
        <v>661.69399999999996</v>
      </c>
      <c r="U18" s="22">
        <v>589.279</v>
      </c>
      <c r="V18" s="22">
        <v>20.050999999999998</v>
      </c>
      <c r="W18" s="22">
        <v>5.8999999999999997E-2</v>
      </c>
      <c r="X18" s="22"/>
      <c r="Y18" s="22">
        <v>13.384</v>
      </c>
      <c r="Z18" s="25">
        <v>0.14099999999999999</v>
      </c>
      <c r="AA18" s="21">
        <v>28.591999999999999</v>
      </c>
      <c r="AB18" s="22"/>
      <c r="AC18" s="22"/>
      <c r="AD18" s="22">
        <v>21.934000000000001</v>
      </c>
      <c r="AE18" s="22">
        <v>0.107</v>
      </c>
      <c r="AF18" s="22">
        <v>1146.077</v>
      </c>
      <c r="AG18" s="22"/>
      <c r="AH18" s="22"/>
      <c r="AI18" s="22">
        <v>4.7E-2</v>
      </c>
      <c r="AJ18" s="22">
        <v>4.5999999999999999E-2</v>
      </c>
      <c r="AK18" s="22"/>
      <c r="AL18" s="23"/>
      <c r="AM18" s="24"/>
      <c r="AN18" s="22">
        <v>22.311</v>
      </c>
      <c r="AO18" s="22">
        <v>22.311</v>
      </c>
      <c r="AP18" s="22">
        <v>25.879000000000001</v>
      </c>
      <c r="AQ18" s="22">
        <v>7.0000000000000007E-2</v>
      </c>
      <c r="AR18" s="22">
        <v>596.80399999999997</v>
      </c>
      <c r="AS18" s="22">
        <v>556.52</v>
      </c>
      <c r="AT18" s="22">
        <v>389.31700000000001</v>
      </c>
      <c r="AU18" s="22">
        <v>3280.12</v>
      </c>
      <c r="AV18" s="22">
        <v>1810.7919999999999</v>
      </c>
      <c r="AW18" s="22">
        <v>36.616999999999997</v>
      </c>
      <c r="AX18" s="25">
        <v>598.62100000000009</v>
      </c>
      <c r="AY18" s="21">
        <v>260.04399999999998</v>
      </c>
      <c r="AZ18" s="22">
        <v>0.19400000000000001</v>
      </c>
      <c r="BA18" s="22">
        <v>0.29399999999999998</v>
      </c>
      <c r="BB18" s="22"/>
      <c r="BC18" s="22">
        <v>6.4000000000000001E-2</v>
      </c>
      <c r="BD18" s="22"/>
      <c r="BE18" s="22">
        <v>6.4000000000000001E-2</v>
      </c>
      <c r="BF18" s="22">
        <v>54.828000000000003</v>
      </c>
      <c r="BG18" s="22">
        <v>5.6000000000000001E-2</v>
      </c>
      <c r="BH18" s="22">
        <v>5.3999999999999999E-2</v>
      </c>
      <c r="BI18" s="22">
        <v>33.481999999999999</v>
      </c>
      <c r="BJ18" s="23">
        <v>255.381</v>
      </c>
      <c r="BK18" s="24">
        <v>33.481999999999999</v>
      </c>
      <c r="BL18" s="22">
        <v>427.14100000000002</v>
      </c>
      <c r="BM18" s="22">
        <v>44.613999999999997</v>
      </c>
      <c r="BN18" s="22">
        <v>44.635999999999996</v>
      </c>
      <c r="BO18" s="22">
        <v>96.841999999999999</v>
      </c>
      <c r="BP18" s="22">
        <v>104.535</v>
      </c>
      <c r="BQ18" s="22">
        <v>203.01</v>
      </c>
      <c r="BR18" s="22">
        <v>169.654</v>
      </c>
      <c r="BS18" s="22">
        <v>67.849000000000004</v>
      </c>
      <c r="BT18" s="22">
        <v>67.343999999999994</v>
      </c>
      <c r="BU18" s="22"/>
      <c r="BV18" s="25"/>
      <c r="BW18" s="21">
        <v>0.10200000000000001</v>
      </c>
      <c r="BX18" s="22"/>
      <c r="BY18" s="22"/>
      <c r="BZ18" s="22">
        <v>5.8000000000000003E-2</v>
      </c>
      <c r="CA18" s="22"/>
      <c r="CB18" s="22">
        <v>101.45700000000001</v>
      </c>
      <c r="CC18" s="22"/>
      <c r="CD18" s="22"/>
      <c r="CE18" s="22">
        <v>6.5000000000000002E-2</v>
      </c>
      <c r="CF18" s="22">
        <v>0.11</v>
      </c>
      <c r="CG18" s="22"/>
      <c r="CH18" s="23"/>
      <c r="CI18" s="24">
        <v>0.13686000000000001</v>
      </c>
      <c r="CJ18" s="22">
        <v>691.34500000000003</v>
      </c>
      <c r="CK18" s="22">
        <v>0.20094000000000001</v>
      </c>
      <c r="CL18" s="22">
        <v>6.8290000000000003E-2</v>
      </c>
      <c r="CM18" s="22"/>
      <c r="CN18" s="22">
        <v>342.74854999999997</v>
      </c>
      <c r="CO18" s="22"/>
      <c r="CP18" s="22">
        <v>5.4030000000000002E-2</v>
      </c>
      <c r="CQ18" s="22">
        <v>4.4400000000000004E-3</v>
      </c>
      <c r="CR18" s="22">
        <v>178.19669000000002</v>
      </c>
      <c r="CS18" s="22">
        <v>6.565E-2</v>
      </c>
      <c r="CT18" s="25"/>
      <c r="CU18" s="21"/>
      <c r="CV18" s="22">
        <v>26.66451</v>
      </c>
      <c r="CW18" s="22"/>
      <c r="CX18" s="22"/>
      <c r="CY18" s="22">
        <v>1105.08</v>
      </c>
      <c r="CZ18" s="22"/>
      <c r="DA18" s="22">
        <v>356.12599999999998</v>
      </c>
      <c r="DB18" s="22">
        <v>0.10804000000000001</v>
      </c>
      <c r="DC18" s="22"/>
      <c r="DD18" s="22"/>
      <c r="DE18" s="22"/>
      <c r="DF18" s="23"/>
      <c r="DG18" s="24"/>
      <c r="DH18" s="22"/>
      <c r="DI18" s="22"/>
      <c r="DJ18" s="22"/>
      <c r="DK18" s="22"/>
      <c r="DL18" s="22"/>
      <c r="DM18" s="22"/>
      <c r="DN18" s="22">
        <v>101.23634</v>
      </c>
      <c r="DO18" s="22"/>
      <c r="DP18" s="22"/>
      <c r="DQ18" s="22">
        <v>5488.09051</v>
      </c>
      <c r="DR18" s="25">
        <v>5015.4620400000003</v>
      </c>
      <c r="DS18" s="21"/>
      <c r="DT18" s="22"/>
      <c r="DU18" s="22"/>
      <c r="DV18" s="22"/>
      <c r="DW18" s="22"/>
      <c r="DX18" s="22"/>
      <c r="DY18" s="22"/>
      <c r="DZ18" s="22">
        <v>101.23634</v>
      </c>
      <c r="EA18" s="22"/>
      <c r="EB18" s="22"/>
      <c r="EC18" s="22">
        <v>5488.09051</v>
      </c>
      <c r="ED18" s="23">
        <v>5015.4620400000003</v>
      </c>
      <c r="EE18" s="24"/>
      <c r="EF18" s="22"/>
      <c r="EG18" s="22"/>
      <c r="EH18" s="22"/>
      <c r="EI18" s="22">
        <v>1132.68</v>
      </c>
      <c r="EJ18" s="22">
        <v>0.93674999999999997</v>
      </c>
      <c r="EK18" s="22"/>
      <c r="EL18" s="22"/>
      <c r="EM18" s="22"/>
      <c r="EN18" s="22"/>
      <c r="EO18" s="22"/>
      <c r="EP18" s="25"/>
      <c r="EQ18" s="21"/>
      <c r="ER18" s="22"/>
      <c r="ES18" s="22"/>
      <c r="ET18" s="22"/>
      <c r="EU18" s="22"/>
      <c r="EV18" s="22">
        <v>36.286999999999999</v>
      </c>
      <c r="EW18" s="22"/>
      <c r="EX18" s="22"/>
      <c r="EY18" s="22"/>
      <c r="EZ18" s="22"/>
      <c r="FA18" s="22"/>
      <c r="FB18" s="23"/>
      <c r="FC18" s="24"/>
      <c r="FD18" s="22"/>
      <c r="FE18" s="22"/>
      <c r="FF18" s="22">
        <v>1056.9448</v>
      </c>
      <c r="FG18" s="22"/>
      <c r="FH18" s="22"/>
      <c r="FI18" s="22">
        <v>0.96762000000000004</v>
      </c>
      <c r="FJ18" s="22"/>
      <c r="FK18" s="22"/>
      <c r="FL18" s="22"/>
      <c r="FM18" s="22"/>
      <c r="FN18" s="23">
        <v>262.67775999999998</v>
      </c>
      <c r="FO18" s="46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5"/>
      <c r="GA18" s="21"/>
      <c r="GB18" s="22"/>
      <c r="GC18" s="22"/>
      <c r="GD18" s="22"/>
      <c r="GE18" s="22"/>
      <c r="GF18" s="22"/>
      <c r="GG18" s="22">
        <v>680.74</v>
      </c>
      <c r="GH18" s="22">
        <v>681.03</v>
      </c>
      <c r="GI18" s="22"/>
      <c r="GJ18" s="22"/>
      <c r="GK18" s="22"/>
      <c r="GL18" s="25">
        <v>0.167860000610352</v>
      </c>
      <c r="GM18" s="21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5"/>
      <c r="GY18" s="21">
        <v>140.19907999999998</v>
      </c>
      <c r="GZ18" s="22">
        <v>1920.6905000000002</v>
      </c>
      <c r="HA18" s="22">
        <v>1390.44904</v>
      </c>
      <c r="HB18" s="22">
        <v>1943.15678</v>
      </c>
      <c r="HC18" s="22">
        <v>299.83025000000004</v>
      </c>
      <c r="HD18" s="22"/>
      <c r="HE18" s="22">
        <v>70.889790000000005</v>
      </c>
      <c r="HF18" s="22"/>
      <c r="HG18" s="22">
        <v>1162.7909999999999</v>
      </c>
      <c r="HH18" s="22"/>
      <c r="HI18" s="22">
        <v>236.02956</v>
      </c>
      <c r="HJ18" s="22"/>
      <c r="HK18" s="22"/>
      <c r="HL18" s="22"/>
      <c r="HM18" s="22"/>
      <c r="HN18" s="22"/>
      <c r="HO18" s="22">
        <v>874.29112999999995</v>
      </c>
      <c r="HP18" s="22"/>
      <c r="HQ18" s="22"/>
      <c r="HR18" s="22"/>
      <c r="HS18" s="22">
        <v>0.55938999999999994</v>
      </c>
      <c r="HT18" s="22"/>
      <c r="HU18" s="22">
        <v>0.70201000000000002</v>
      </c>
      <c r="HV18" s="25">
        <v>213.69331</v>
      </c>
      <c r="HW18" s="21"/>
      <c r="HX18" s="22">
        <v>0.99165999999999999</v>
      </c>
      <c r="HY18" s="22"/>
      <c r="HZ18" s="22"/>
      <c r="IA18" s="22"/>
      <c r="IB18" s="22"/>
      <c r="IC18" s="22"/>
      <c r="ID18" s="22"/>
      <c r="IE18" s="22">
        <v>123.08436</v>
      </c>
      <c r="IF18" s="30">
        <v>1.512E-2</v>
      </c>
      <c r="IG18" s="22">
        <v>114</v>
      </c>
      <c r="IH18" s="25"/>
      <c r="II18" s="22">
        <v>754</v>
      </c>
      <c r="IJ18" s="22">
        <v>114</v>
      </c>
      <c r="IK18" s="22">
        <v>308</v>
      </c>
      <c r="IL18" s="22">
        <v>24.209389999999999</v>
      </c>
      <c r="IM18" s="22">
        <v>385</v>
      </c>
      <c r="IN18" s="22">
        <v>0</v>
      </c>
      <c r="IO18" s="22" t="s">
        <v>36</v>
      </c>
      <c r="IP18" s="22" t="s">
        <v>36</v>
      </c>
      <c r="IQ18" s="22">
        <v>0</v>
      </c>
      <c r="IR18" s="22">
        <v>0</v>
      </c>
      <c r="IS18" s="22" t="s">
        <v>36</v>
      </c>
      <c r="IT18" s="22">
        <v>0</v>
      </c>
      <c r="IU18" s="22">
        <v>0</v>
      </c>
      <c r="IV18" s="22">
        <v>210.1</v>
      </c>
      <c r="IW18" s="22">
        <v>640.20000000000005</v>
      </c>
      <c r="IX18" s="22">
        <v>220</v>
      </c>
      <c r="IY18" s="22">
        <v>0</v>
      </c>
      <c r="IZ18" s="22">
        <v>428.75</v>
      </c>
      <c r="JA18" s="22">
        <v>64.5</v>
      </c>
      <c r="JB18" s="22">
        <v>91.25</v>
      </c>
      <c r="JC18" s="22" t="s">
        <v>36</v>
      </c>
      <c r="JD18" s="22">
        <v>95.375</v>
      </c>
      <c r="JE18" s="22" t="s">
        <v>36</v>
      </c>
      <c r="JF18" s="22" t="s">
        <v>36</v>
      </c>
      <c r="JG18" s="22" t="s">
        <v>36</v>
      </c>
      <c r="JH18" s="22" t="s">
        <v>36</v>
      </c>
      <c r="JI18" s="22" t="s">
        <v>36</v>
      </c>
      <c r="JJ18" s="22">
        <v>55.087120000000006</v>
      </c>
      <c r="JK18" s="22">
        <v>0</v>
      </c>
      <c r="JL18" s="22">
        <v>85</v>
      </c>
    </row>
    <row r="19" spans="2:272" s="3" customFormat="1" ht="13.5" x14ac:dyDescent="0.2">
      <c r="B19" s="20" t="s">
        <v>33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5"/>
      <c r="AA19" s="21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/>
      <c r="AM19" s="24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5"/>
      <c r="AY19" s="21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3"/>
      <c r="BK19" s="24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5"/>
      <c r="BW19" s="21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3"/>
      <c r="CI19" s="24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5"/>
      <c r="CU19" s="21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3"/>
      <c r="DG19" s="24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5"/>
      <c r="DS19" s="21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3"/>
      <c r="EE19" s="24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5"/>
      <c r="EQ19" s="21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3"/>
      <c r="FC19" s="24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3"/>
      <c r="FO19" s="46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5"/>
      <c r="GA19" s="21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5"/>
      <c r="GM19" s="21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5"/>
      <c r="GY19" s="21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5"/>
      <c r="HW19" s="21">
        <v>5.2115399999999994</v>
      </c>
      <c r="HX19" s="22">
        <v>16.786660000000001</v>
      </c>
      <c r="HY19" s="22">
        <v>33.415649999999999</v>
      </c>
      <c r="HZ19" s="22">
        <v>6.1348399999999996</v>
      </c>
      <c r="IA19" s="22">
        <v>4.7813800000000004</v>
      </c>
      <c r="IB19" s="22">
        <v>27.575369999999999</v>
      </c>
      <c r="IC19" s="22">
        <v>8.9365699999999997</v>
      </c>
      <c r="ID19" s="22">
        <v>8.1760900000000003</v>
      </c>
      <c r="IE19" s="22">
        <v>68.523859999999999</v>
      </c>
      <c r="IF19" s="30" t="s">
        <v>36</v>
      </c>
      <c r="IG19" s="22">
        <v>5.1014300000000006</v>
      </c>
      <c r="IH19" s="25">
        <v>4.0608000000000004</v>
      </c>
      <c r="II19" s="22"/>
      <c r="IJ19" s="22"/>
      <c r="IK19" s="22"/>
      <c r="IL19" s="22">
        <v>403.16381000000001</v>
      </c>
      <c r="IM19" s="22" t="s">
        <v>36</v>
      </c>
      <c r="IN19" s="22" t="s">
        <v>36</v>
      </c>
      <c r="IO19" s="22" t="s">
        <v>36</v>
      </c>
      <c r="IP19" s="22" t="s">
        <v>36</v>
      </c>
      <c r="IQ19" s="22">
        <v>0</v>
      </c>
      <c r="IR19" s="22">
        <v>0</v>
      </c>
      <c r="IS19" s="22" t="s">
        <v>36</v>
      </c>
      <c r="IT19" s="22">
        <v>0</v>
      </c>
      <c r="IU19" s="22" t="s">
        <v>36</v>
      </c>
      <c r="IV19" s="22" t="s">
        <v>36</v>
      </c>
      <c r="IW19" s="22" t="s">
        <v>36</v>
      </c>
      <c r="IX19" s="22" t="s">
        <v>36</v>
      </c>
      <c r="IY19" s="22">
        <v>0</v>
      </c>
      <c r="IZ19" s="22">
        <v>16.614000000000001</v>
      </c>
      <c r="JA19" s="22" t="s">
        <v>36</v>
      </c>
      <c r="JB19" s="22" t="s">
        <v>36</v>
      </c>
      <c r="JC19" s="22" t="s">
        <v>36</v>
      </c>
      <c r="JD19" s="22" t="s">
        <v>36</v>
      </c>
      <c r="JE19" s="22" t="s">
        <v>36</v>
      </c>
      <c r="JF19" s="22">
        <v>0.14454</v>
      </c>
      <c r="JG19" s="22" t="s">
        <v>36</v>
      </c>
      <c r="JH19" s="22" t="s">
        <v>36</v>
      </c>
      <c r="JI19" s="22" t="s">
        <v>36</v>
      </c>
      <c r="JJ19" s="22" t="s">
        <v>36</v>
      </c>
      <c r="JK19" s="22" t="s">
        <v>36</v>
      </c>
      <c r="JL19" s="22" t="s">
        <v>36</v>
      </c>
    </row>
    <row r="20" spans="2:272" s="3" customFormat="1" ht="13.5" x14ac:dyDescent="0.2">
      <c r="B20" s="20" t="s">
        <v>22</v>
      </c>
      <c r="C20" s="21"/>
      <c r="D20" s="22"/>
      <c r="E20" s="22"/>
      <c r="F20" s="22"/>
      <c r="G20" s="22"/>
      <c r="H20" s="22"/>
      <c r="I20" s="22"/>
      <c r="J20" s="22"/>
      <c r="K20" s="22">
        <v>1.6E-2</v>
      </c>
      <c r="L20" s="22"/>
      <c r="M20" s="22"/>
      <c r="N20" s="23"/>
      <c r="O20" s="24"/>
      <c r="P20" s="22"/>
      <c r="Q20" s="22"/>
      <c r="R20" s="22"/>
      <c r="S20" s="22">
        <v>43.671999999999997</v>
      </c>
      <c r="T20" s="22">
        <v>262.55399999999997</v>
      </c>
      <c r="U20" s="22">
        <v>564.98</v>
      </c>
      <c r="V20" s="22">
        <v>716.59400000000005</v>
      </c>
      <c r="W20" s="22">
        <v>753.3</v>
      </c>
      <c r="X20" s="22">
        <v>1036.4110000000001</v>
      </c>
      <c r="Y20" s="22">
        <v>823.49</v>
      </c>
      <c r="Z20" s="25">
        <v>860.69</v>
      </c>
      <c r="AA20" s="21">
        <v>833.60799999999995</v>
      </c>
      <c r="AB20" s="22">
        <v>724.42899999999997</v>
      </c>
      <c r="AC20" s="22">
        <v>944.98500000000001</v>
      </c>
      <c r="AD20" s="22">
        <v>413.05199999999996</v>
      </c>
      <c r="AE20" s="22">
        <v>456.089</v>
      </c>
      <c r="AF20" s="22">
        <v>476.149</v>
      </c>
      <c r="AG20" s="22">
        <v>513.91599999999994</v>
      </c>
      <c r="AH20" s="22">
        <v>482.27099999999996</v>
      </c>
      <c r="AI20" s="22">
        <v>403.48700000000002</v>
      </c>
      <c r="AJ20" s="22">
        <v>386.23899999999998</v>
      </c>
      <c r="AK20" s="22">
        <v>433.04199999999997</v>
      </c>
      <c r="AL20" s="23">
        <v>430.37200000000001</v>
      </c>
      <c r="AM20" s="24">
        <v>102.809</v>
      </c>
      <c r="AN20" s="22">
        <v>86.811999999999998</v>
      </c>
      <c r="AO20" s="22">
        <v>51.066000000000003</v>
      </c>
      <c r="AP20" s="22">
        <v>51.610999999999997</v>
      </c>
      <c r="AQ20" s="22">
        <v>30.928000000000001</v>
      </c>
      <c r="AR20" s="22">
        <v>51.066000000000003</v>
      </c>
      <c r="AS20" s="22"/>
      <c r="AT20" s="22">
        <v>25.533000000000001</v>
      </c>
      <c r="AU20" s="22">
        <v>10.212999999999999</v>
      </c>
      <c r="AV20" s="22">
        <v>102.131</v>
      </c>
      <c r="AW20" s="22">
        <v>25.533000000000001</v>
      </c>
      <c r="AX20" s="25"/>
      <c r="AY20" s="21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3"/>
      <c r="BK20" s="24"/>
      <c r="BL20" s="22">
        <v>0.11600000000000001</v>
      </c>
      <c r="BM20" s="22"/>
      <c r="BN20" s="22"/>
      <c r="BO20" s="22"/>
      <c r="BP20" s="22">
        <v>6.8000000000000005E-2</v>
      </c>
      <c r="BQ20" s="22"/>
      <c r="BR20" s="22"/>
      <c r="BS20" s="22">
        <v>8.2000000000000003E-2</v>
      </c>
      <c r="BT20" s="22"/>
      <c r="BU20" s="22"/>
      <c r="BV20" s="25">
        <v>6.8970000000000004E-2</v>
      </c>
      <c r="BW20" s="21"/>
      <c r="BX20" s="22"/>
      <c r="BY20" s="22"/>
      <c r="BZ20" s="22"/>
      <c r="CA20" s="22"/>
      <c r="CB20" s="22">
        <v>6.9000000000000006E-2</v>
      </c>
      <c r="CC20" s="22">
        <v>1E-3</v>
      </c>
      <c r="CD20" s="22"/>
      <c r="CE20" s="22">
        <v>2E-3</v>
      </c>
      <c r="CF20" s="22"/>
      <c r="CG20" s="22"/>
      <c r="CH20" s="23">
        <v>7.5999999999999998E-2</v>
      </c>
      <c r="CI20" s="24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5"/>
      <c r="CU20" s="21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3"/>
      <c r="DG20" s="24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5"/>
      <c r="DS20" s="21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3"/>
      <c r="EE20" s="24"/>
      <c r="EF20" s="22"/>
      <c r="EG20" s="22"/>
      <c r="EH20" s="22"/>
      <c r="EI20" s="22"/>
      <c r="EJ20" s="22"/>
      <c r="EK20" s="22"/>
      <c r="EL20" s="22"/>
      <c r="EM20" s="22"/>
      <c r="EN20" s="22">
        <v>0.17877000000000001</v>
      </c>
      <c r="EO20" s="22"/>
      <c r="EP20" s="25"/>
      <c r="EQ20" s="21"/>
      <c r="ER20" s="22"/>
      <c r="ES20" s="22"/>
      <c r="ET20" s="22"/>
      <c r="EU20" s="22"/>
      <c r="EV20" s="22"/>
      <c r="EW20" s="22"/>
      <c r="EX20" s="22"/>
      <c r="EY20" s="22"/>
      <c r="EZ20" s="22">
        <v>0.49913999999999997</v>
      </c>
      <c r="FA20" s="22">
        <v>0.78898000000000001</v>
      </c>
      <c r="FB20" s="23">
        <v>1.1055699999999999</v>
      </c>
      <c r="FC20" s="24">
        <v>1.10103</v>
      </c>
      <c r="FD20" s="22">
        <v>2.6514000000000002</v>
      </c>
      <c r="FE20" s="22">
        <v>0.58396000000000003</v>
      </c>
      <c r="FF20" s="22"/>
      <c r="FG20" s="22"/>
      <c r="FH20" s="22"/>
      <c r="FI20" s="22"/>
      <c r="FJ20" s="22"/>
      <c r="FK20" s="22"/>
      <c r="FL20" s="22"/>
      <c r="FM20" s="22"/>
      <c r="FN20" s="23"/>
      <c r="FO20" s="46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5"/>
      <c r="GA20" s="21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5"/>
      <c r="GM20" s="21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5"/>
      <c r="GY20" s="21"/>
      <c r="GZ20" s="22"/>
      <c r="HA20" s="22">
        <v>3.4436900000000001</v>
      </c>
      <c r="HB20" s="22">
        <v>3.4436900000000001</v>
      </c>
      <c r="HC20" s="22"/>
      <c r="HD20" s="22">
        <v>206.91000000000003</v>
      </c>
      <c r="HE20" s="22">
        <v>272.40451999999999</v>
      </c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5"/>
      <c r="HW20" s="21"/>
      <c r="HX20" s="22"/>
      <c r="HY20" s="22"/>
      <c r="HZ20" s="22"/>
      <c r="IA20" s="22"/>
      <c r="IB20" s="22"/>
      <c r="IC20" s="22"/>
      <c r="ID20" s="22"/>
      <c r="IE20" s="22"/>
      <c r="IF20" s="30" t="s">
        <v>36</v>
      </c>
      <c r="IG20" s="22"/>
      <c r="IH20" s="25"/>
      <c r="II20" s="22"/>
      <c r="IJ20" s="22" t="s">
        <v>36</v>
      </c>
      <c r="IK20" s="22"/>
      <c r="IL20" s="22" t="s">
        <v>36</v>
      </c>
      <c r="IM20" s="22" t="s">
        <v>36</v>
      </c>
      <c r="IN20" s="22" t="s">
        <v>36</v>
      </c>
      <c r="IO20" s="22" t="s">
        <v>36</v>
      </c>
      <c r="IP20" s="22" t="s">
        <v>36</v>
      </c>
      <c r="IQ20" s="22" t="s">
        <v>36</v>
      </c>
      <c r="IR20" s="22" t="s">
        <v>36</v>
      </c>
      <c r="IS20" s="22" t="s">
        <v>36</v>
      </c>
      <c r="IT20" s="22" t="s">
        <v>36</v>
      </c>
      <c r="IU20" s="22" t="s">
        <v>36</v>
      </c>
      <c r="IV20" s="22" t="s">
        <v>36</v>
      </c>
      <c r="IW20" s="22" t="s">
        <v>36</v>
      </c>
      <c r="IX20" s="22" t="s">
        <v>36</v>
      </c>
      <c r="IY20" s="22" t="s">
        <v>36</v>
      </c>
      <c r="IZ20" s="22" t="s">
        <v>36</v>
      </c>
      <c r="JA20" s="22" t="s">
        <v>36</v>
      </c>
      <c r="JB20" s="22" t="s">
        <v>36</v>
      </c>
      <c r="JC20" s="22" t="s">
        <v>36</v>
      </c>
      <c r="JD20" s="22" t="s">
        <v>36</v>
      </c>
      <c r="JE20" s="22" t="s">
        <v>36</v>
      </c>
      <c r="JF20" s="22" t="s">
        <v>36</v>
      </c>
      <c r="JG20" s="22" t="s">
        <v>36</v>
      </c>
      <c r="JH20" s="22" t="s">
        <v>36</v>
      </c>
      <c r="JI20" s="22" t="s">
        <v>36</v>
      </c>
      <c r="JJ20" s="22" t="s">
        <v>36</v>
      </c>
      <c r="JK20" s="22" t="s">
        <v>36</v>
      </c>
      <c r="JL20" s="22" t="s">
        <v>36</v>
      </c>
    </row>
    <row r="21" spans="2:272" s="3" customFormat="1" ht="13.5" x14ac:dyDescent="0.2">
      <c r="B21" s="20" t="s">
        <v>24</v>
      </c>
      <c r="C21" s="21"/>
      <c r="D21" s="22">
        <v>0.71699999999999997</v>
      </c>
      <c r="E21" s="22">
        <v>27.193000000000001</v>
      </c>
      <c r="F21" s="22">
        <v>266.37900000000002</v>
      </c>
      <c r="G21" s="22">
        <v>371.41</v>
      </c>
      <c r="H21" s="22">
        <v>10.545</v>
      </c>
      <c r="I21" s="22">
        <v>0.53200000000000003</v>
      </c>
      <c r="J21" s="22">
        <v>7.157</v>
      </c>
      <c r="K21" s="22">
        <v>48.227000000000004</v>
      </c>
      <c r="L21" s="22">
        <v>132.65299999999999</v>
      </c>
      <c r="M21" s="22">
        <v>30.917000000000002</v>
      </c>
      <c r="N21" s="23">
        <v>95.656999999999996</v>
      </c>
      <c r="O21" s="24">
        <v>22.163999999999998</v>
      </c>
      <c r="P21" s="22">
        <v>26.28</v>
      </c>
      <c r="Q21" s="22">
        <v>189.881</v>
      </c>
      <c r="R21" s="22">
        <v>159.46200000000002</v>
      </c>
      <c r="S21" s="22">
        <v>194.17400000000001</v>
      </c>
      <c r="T21" s="22">
        <v>207.523</v>
      </c>
      <c r="U21" s="22">
        <v>415.26400000000001</v>
      </c>
      <c r="V21" s="22">
        <v>217.59299999999999</v>
      </c>
      <c r="W21" s="22">
        <v>318.92</v>
      </c>
      <c r="X21" s="22">
        <v>104.31299999999999</v>
      </c>
      <c r="Y21" s="22">
        <v>348</v>
      </c>
      <c r="Z21" s="25">
        <v>227.53899999999999</v>
      </c>
      <c r="AA21" s="21">
        <v>538.80600000000004</v>
      </c>
      <c r="AB21" s="22">
        <v>219.804</v>
      </c>
      <c r="AC21" s="22">
        <v>119.96900000000001</v>
      </c>
      <c r="AD21" s="22">
        <v>494.62600000000003</v>
      </c>
      <c r="AE21" s="22">
        <v>278.04599999999999</v>
      </c>
      <c r="AF21" s="22">
        <v>187.35</v>
      </c>
      <c r="AG21" s="22">
        <v>537.34100000000001</v>
      </c>
      <c r="AH21" s="22">
        <v>480.37</v>
      </c>
      <c r="AI21" s="22">
        <v>484.858</v>
      </c>
      <c r="AJ21" s="22">
        <v>224.46199999999999</v>
      </c>
      <c r="AK21" s="22">
        <v>144.334</v>
      </c>
      <c r="AL21" s="23">
        <v>147.62299999999999</v>
      </c>
      <c r="AM21" s="24">
        <v>353.87900000000002</v>
      </c>
      <c r="AN21" s="22">
        <v>174.97900000000001</v>
      </c>
      <c r="AO21" s="22">
        <v>422.62599999999998</v>
      </c>
      <c r="AP21" s="22">
        <v>319.29599999999999</v>
      </c>
      <c r="AQ21" s="22">
        <v>478.95499999999998</v>
      </c>
      <c r="AR21" s="22">
        <v>418.70299999999997</v>
      </c>
      <c r="AS21" s="22">
        <v>290.68099999999998</v>
      </c>
      <c r="AT21" s="22">
        <v>376.613</v>
      </c>
      <c r="AU21" s="22">
        <v>211.67099999999999</v>
      </c>
      <c r="AV21" s="22">
        <v>0.05</v>
      </c>
      <c r="AW21" s="22">
        <v>143.63800000000001</v>
      </c>
      <c r="AX21" s="25">
        <v>405.10199999999998</v>
      </c>
      <c r="AY21" s="21">
        <v>308.37299999999999</v>
      </c>
      <c r="AZ21" s="22">
        <v>405.91400000000004</v>
      </c>
      <c r="BA21" s="22">
        <v>490.80799999999999</v>
      </c>
      <c r="BB21" s="22">
        <v>276.49599999999992</v>
      </c>
      <c r="BC21" s="22">
        <v>400.64099999999996</v>
      </c>
      <c r="BD21" s="22">
        <v>422.18799999999999</v>
      </c>
      <c r="BE21" s="22">
        <v>294.32299999999998</v>
      </c>
      <c r="BF21" s="22">
        <v>118.99300000000001</v>
      </c>
      <c r="BG21" s="22">
        <v>190.50700000000001</v>
      </c>
      <c r="BH21" s="22">
        <v>308.51599999999996</v>
      </c>
      <c r="BI21" s="22">
        <v>573.06599999999992</v>
      </c>
      <c r="BJ21" s="23">
        <v>315.11899999999997</v>
      </c>
      <c r="BK21" s="24">
        <v>284.33900000000006</v>
      </c>
      <c r="BL21" s="22">
        <v>128.535</v>
      </c>
      <c r="BM21" s="22">
        <v>311.71399999999994</v>
      </c>
      <c r="BN21" s="22">
        <v>152.50900000000001</v>
      </c>
      <c r="BO21" s="22">
        <v>276.08299999999997</v>
      </c>
      <c r="BP21" s="22">
        <v>291.99799999999999</v>
      </c>
      <c r="BQ21" s="22">
        <v>319.98199999999997</v>
      </c>
      <c r="BR21" s="22">
        <v>755.39799999999991</v>
      </c>
      <c r="BS21" s="22">
        <v>202.98</v>
      </c>
      <c r="BT21" s="22">
        <v>679.34799999999996</v>
      </c>
      <c r="BU21" s="22">
        <v>528.69000000000005</v>
      </c>
      <c r="BV21" s="25">
        <v>508.44379999999995</v>
      </c>
      <c r="BW21" s="21">
        <v>376.714</v>
      </c>
      <c r="BX21" s="22">
        <v>382.40199999999993</v>
      </c>
      <c r="BY21" s="22">
        <v>450.94100000000003</v>
      </c>
      <c r="BZ21" s="22">
        <v>129.13999999999999</v>
      </c>
      <c r="CA21" s="22">
        <v>701.12099999999998</v>
      </c>
      <c r="CB21" s="22">
        <v>276.62400000000002</v>
      </c>
      <c r="CC21" s="22">
        <v>62.183999999999997</v>
      </c>
      <c r="CD21" s="22">
        <v>106.511</v>
      </c>
      <c r="CE21" s="22">
        <v>41.03</v>
      </c>
      <c r="CF21" s="22">
        <v>185.108</v>
      </c>
      <c r="CG21" s="22">
        <v>559.42700000000002</v>
      </c>
      <c r="CH21" s="23">
        <v>374.387</v>
      </c>
      <c r="CI21" s="24">
        <v>39.147860000000001</v>
      </c>
      <c r="CJ21" s="22">
        <v>492.15421999999995</v>
      </c>
      <c r="CK21" s="22">
        <v>221.85669999999999</v>
      </c>
      <c r="CL21" s="22">
        <v>144.71143999999998</v>
      </c>
      <c r="CM21" s="22">
        <v>186.82921999999996</v>
      </c>
      <c r="CN21" s="22">
        <v>44.688809999999997</v>
      </c>
      <c r="CO21" s="22">
        <v>259.93790000000001</v>
      </c>
      <c r="CP21" s="22">
        <v>123.42775</v>
      </c>
      <c r="CQ21" s="22">
        <v>293.30809999999997</v>
      </c>
      <c r="CR21" s="22">
        <v>63.207319999999996</v>
      </c>
      <c r="CS21" s="22">
        <v>227.93030000000002</v>
      </c>
      <c r="CT21" s="25">
        <v>250.12406999999999</v>
      </c>
      <c r="CU21" s="21">
        <v>241.13851999999997</v>
      </c>
      <c r="CV21" s="22">
        <v>181.08030000000002</v>
      </c>
      <c r="CW21" s="22">
        <v>127.9528</v>
      </c>
      <c r="CX21" s="22">
        <v>202.04945999999998</v>
      </c>
      <c r="CY21" s="22">
        <v>270.93537000000003</v>
      </c>
      <c r="CZ21" s="22">
        <v>155.45469</v>
      </c>
      <c r="DA21" s="22">
        <v>505.81300000000005</v>
      </c>
      <c r="DB21" s="22">
        <v>266.66188999999997</v>
      </c>
      <c r="DC21" s="22">
        <v>369.19254000000001</v>
      </c>
      <c r="DD21" s="22">
        <v>470.63607000000002</v>
      </c>
      <c r="DE21" s="22">
        <v>351.0136</v>
      </c>
      <c r="DF21" s="23">
        <v>291.75983000000002</v>
      </c>
      <c r="DG21" s="24">
        <v>488.60173999999995</v>
      </c>
      <c r="DH21" s="22">
        <v>746.50924999999995</v>
      </c>
      <c r="DI21" s="22">
        <v>425.83087999999998</v>
      </c>
      <c r="DJ21" s="22">
        <v>297.19555000000003</v>
      </c>
      <c r="DK21" s="22">
        <v>447.96356000000003</v>
      </c>
      <c r="DL21" s="22">
        <v>513.62133999999992</v>
      </c>
      <c r="DM21" s="22">
        <v>1340.3942500000001</v>
      </c>
      <c r="DN21" s="22">
        <v>392.31410999999997</v>
      </c>
      <c r="DO21" s="22">
        <v>568.99092000000007</v>
      </c>
      <c r="DP21" s="22">
        <v>211.24366999999998</v>
      </c>
      <c r="DQ21" s="22">
        <v>91.864139999999992</v>
      </c>
      <c r="DR21" s="25">
        <v>1242.9103600000001</v>
      </c>
      <c r="DS21" s="21">
        <v>488.60173999999995</v>
      </c>
      <c r="DT21" s="22">
        <v>746.50924999999995</v>
      </c>
      <c r="DU21" s="22">
        <v>425.83087999999998</v>
      </c>
      <c r="DV21" s="22">
        <v>297.19555000000003</v>
      </c>
      <c r="DW21" s="22">
        <v>447.96356000000003</v>
      </c>
      <c r="DX21" s="22">
        <v>513.62133999999992</v>
      </c>
      <c r="DY21" s="22">
        <v>1340.3942500000001</v>
      </c>
      <c r="DZ21" s="22">
        <v>392.31410999999997</v>
      </c>
      <c r="EA21" s="22">
        <v>568.99092000000007</v>
      </c>
      <c r="EB21" s="22">
        <v>211.24366999999998</v>
      </c>
      <c r="EC21" s="22">
        <v>91.864139999999992</v>
      </c>
      <c r="ED21" s="23">
        <v>1242.9103600000001</v>
      </c>
      <c r="EE21" s="24">
        <v>91.210920000000002</v>
      </c>
      <c r="EF21" s="22">
        <v>669.57392000000004</v>
      </c>
      <c r="EG21" s="22">
        <v>474.73743000000002</v>
      </c>
      <c r="EH21" s="22">
        <v>468.55716999999999</v>
      </c>
      <c r="EI21" s="22">
        <v>350.69123000000002</v>
      </c>
      <c r="EJ21" s="22">
        <v>314.73989</v>
      </c>
      <c r="EK21" s="22">
        <v>248.40653000000003</v>
      </c>
      <c r="EL21" s="22">
        <v>184.88683000000003</v>
      </c>
      <c r="EM21" s="22">
        <v>605.88846000000001</v>
      </c>
      <c r="EN21" s="22">
        <v>352.15244999999993</v>
      </c>
      <c r="EO21" s="22">
        <v>280.97982000000002</v>
      </c>
      <c r="EP21" s="25">
        <v>432.65724</v>
      </c>
      <c r="EQ21" s="21">
        <v>479.96059000000002</v>
      </c>
      <c r="ER21" s="22">
        <v>411.91052999999999</v>
      </c>
      <c r="ES21" s="22">
        <v>576.89449999999999</v>
      </c>
      <c r="ET21" s="22">
        <v>415.26594999999998</v>
      </c>
      <c r="EU21" s="22">
        <v>333.35827</v>
      </c>
      <c r="EV21" s="22">
        <v>72.458659999999995</v>
      </c>
      <c r="EW21" s="22">
        <v>376.84145000000001</v>
      </c>
      <c r="EX21" s="22">
        <v>299.53149000000002</v>
      </c>
      <c r="EY21" s="22">
        <v>186.21258</v>
      </c>
      <c r="EZ21" s="22">
        <v>177.68732</v>
      </c>
      <c r="FA21" s="22">
        <v>233.83893</v>
      </c>
      <c r="FB21" s="23">
        <v>481.97032000000002</v>
      </c>
      <c r="FC21" s="24">
        <v>354.93934999999999</v>
      </c>
      <c r="FD21" s="22">
        <v>225.22765999999999</v>
      </c>
      <c r="FE21" s="22">
        <v>372.50439999999998</v>
      </c>
      <c r="FF21" s="22">
        <v>628.07065999999998</v>
      </c>
      <c r="FG21" s="22">
        <v>186.57866000000001</v>
      </c>
      <c r="FH21" s="22">
        <v>367.36104999999998</v>
      </c>
      <c r="FI21" s="22">
        <v>342.41669000000002</v>
      </c>
      <c r="FJ21" s="22">
        <v>541.50160000000005</v>
      </c>
      <c r="FK21" s="22">
        <v>449.39102000000003</v>
      </c>
      <c r="FL21" s="22">
        <v>650.88247999999999</v>
      </c>
      <c r="FM21" s="22">
        <v>531.65867000000003</v>
      </c>
      <c r="FN21" s="23">
        <v>356.52206000000001</v>
      </c>
      <c r="FO21" s="46">
        <v>362.07800000000003</v>
      </c>
      <c r="FP21" s="22">
        <v>74.648300000000006</v>
      </c>
      <c r="FQ21" s="22">
        <v>1081.70489</v>
      </c>
      <c r="FR21" s="22">
        <v>346.72433999999998</v>
      </c>
      <c r="FS21" s="22">
        <v>462.51662999999996</v>
      </c>
      <c r="FT21" s="22">
        <v>440.35218999999995</v>
      </c>
      <c r="FU21" s="22">
        <v>345.62367</v>
      </c>
      <c r="FV21" s="22">
        <v>489.19657999999998</v>
      </c>
      <c r="FW21" s="22">
        <v>671.93664000000001</v>
      </c>
      <c r="FX21" s="22">
        <v>259.57411000000002</v>
      </c>
      <c r="FY21" s="22">
        <v>310.31027000000006</v>
      </c>
      <c r="FZ21" s="25">
        <f>VLOOKUP(B21,'[1]Tablas 2016'!$A$3:$N$27,13,FALSE)</f>
        <v>527.01927000000001</v>
      </c>
      <c r="GA21" s="21">
        <v>463.60948999999999</v>
      </c>
      <c r="GB21" s="22">
        <v>952.77109000000007</v>
      </c>
      <c r="GC21" s="22">
        <v>838.07837999999992</v>
      </c>
      <c r="GD21" s="22">
        <v>409.96087</v>
      </c>
      <c r="GE21" s="22">
        <v>591.05022265625007</v>
      </c>
      <c r="GF21" s="22">
        <v>1017.5827695312501</v>
      </c>
      <c r="GG21" s="22">
        <v>667.19523000000004</v>
      </c>
      <c r="GH21" s="22">
        <v>137.07</v>
      </c>
      <c r="GI21" s="22">
        <v>201.16</v>
      </c>
      <c r="GJ21" s="22">
        <v>808.83</v>
      </c>
      <c r="GK21" s="22">
        <v>302.95176562500001</v>
      </c>
      <c r="GL21" s="25">
        <v>873.87070703124994</v>
      </c>
      <c r="GM21" s="21">
        <v>1049.1347700000001</v>
      </c>
      <c r="GN21" s="22">
        <v>1555.9816599999999</v>
      </c>
      <c r="GO21" s="22">
        <v>361.53480000000002</v>
      </c>
      <c r="GP21" s="22">
        <v>1723.9731899999999</v>
      </c>
      <c r="GQ21" s="22">
        <v>365.82729000000006</v>
      </c>
      <c r="GR21" s="22">
        <v>251.33157999999997</v>
      </c>
      <c r="GS21" s="22">
        <v>92.540760000000006</v>
      </c>
      <c r="GT21" s="22">
        <v>601.05264</v>
      </c>
      <c r="GU21" s="22">
        <v>1229.1690900000001</v>
      </c>
      <c r="GV21" s="22">
        <v>288.37737000000004</v>
      </c>
      <c r="GW21" s="22">
        <v>631.79999999999995</v>
      </c>
      <c r="GX21" s="25">
        <v>367.89899000000003</v>
      </c>
      <c r="GY21" s="21">
        <v>306.73752999999999</v>
      </c>
      <c r="GZ21" s="22">
        <v>313.36297999999999</v>
      </c>
      <c r="HA21" s="22">
        <v>249.08264</v>
      </c>
      <c r="HB21" s="22">
        <v>64.191919999999996</v>
      </c>
      <c r="HC21" s="22">
        <v>928.69709999999998</v>
      </c>
      <c r="HD21" s="22">
        <v>611.23</v>
      </c>
      <c r="HE21" s="22">
        <v>1327.78</v>
      </c>
      <c r="HF21" s="22">
        <f>191.199+232.009</f>
        <v>423.20799999999997</v>
      </c>
      <c r="HG21" s="22">
        <f>1148.058+242.753</f>
        <v>1390.8109999999999</v>
      </c>
      <c r="HH21" s="22">
        <v>242.30324000000002</v>
      </c>
      <c r="HI21" s="22">
        <v>787.22983999999997</v>
      </c>
      <c r="HJ21" s="22">
        <v>917.07585999999992</v>
      </c>
      <c r="HK21" s="22">
        <v>610.28161999999998</v>
      </c>
      <c r="HL21" s="22">
        <v>1188.0860300000002</v>
      </c>
      <c r="HM21" s="22">
        <v>990.41922999999997</v>
      </c>
      <c r="HN21" s="22">
        <v>1159.0234699999999</v>
      </c>
      <c r="HO21" s="22">
        <v>775.59586999999988</v>
      </c>
      <c r="HP21" s="22">
        <v>1264.5262399999999</v>
      </c>
      <c r="HQ21" s="22">
        <v>796.18598999999995</v>
      </c>
      <c r="HR21" s="22">
        <v>788.93434999999988</v>
      </c>
      <c r="HS21" s="22">
        <v>549.21429000000001</v>
      </c>
      <c r="HT21" s="22">
        <v>485.88511</v>
      </c>
      <c r="HU21" s="22">
        <v>818.94217000000015</v>
      </c>
      <c r="HV21" s="25">
        <v>558.60720000000003</v>
      </c>
      <c r="HW21" s="21">
        <v>706.49345000000005</v>
      </c>
      <c r="HX21" s="22">
        <v>931.93098999999995</v>
      </c>
      <c r="HY21" s="22">
        <v>1630.94507</v>
      </c>
      <c r="HZ21" s="22">
        <v>750.19076999999993</v>
      </c>
      <c r="IA21" s="22">
        <v>2400.8883100000003</v>
      </c>
      <c r="IB21" s="22">
        <v>1459.1586199999999</v>
      </c>
      <c r="IC21" s="22">
        <v>513.40297999999996</v>
      </c>
      <c r="ID21" s="22">
        <v>1063.94856</v>
      </c>
      <c r="IE21" s="22">
        <v>767.57114000000001</v>
      </c>
      <c r="IF21" s="30">
        <v>885.80560000000014</v>
      </c>
      <c r="IG21" s="22">
        <v>1036.7393099999999</v>
      </c>
      <c r="IH21" s="25">
        <v>1841.89698</v>
      </c>
      <c r="II21" s="22">
        <v>1597.88977</v>
      </c>
      <c r="IJ21" s="22">
        <v>1172.8933</v>
      </c>
      <c r="IK21" s="22">
        <v>1700.0019800000002</v>
      </c>
      <c r="IL21" s="22">
        <v>1122.5704699999999</v>
      </c>
      <c r="IM21" s="22">
        <v>2398.03422</v>
      </c>
      <c r="IN21" s="22">
        <v>1708.0439199999998</v>
      </c>
      <c r="IO21" s="22">
        <v>1297.0542800000001</v>
      </c>
      <c r="IP21" s="22">
        <v>2262.7766999999999</v>
      </c>
      <c r="IQ21" s="22">
        <v>2670.68658</v>
      </c>
      <c r="IR21" s="22">
        <v>1198.5820200000001</v>
      </c>
      <c r="IS21" s="22">
        <v>1229.7648899999997</v>
      </c>
      <c r="IT21" s="22">
        <v>2084.39383</v>
      </c>
      <c r="IU21" s="22">
        <v>1610.6850399999998</v>
      </c>
      <c r="IV21" s="22">
        <v>1405.9153200000003</v>
      </c>
      <c r="IW21" s="22">
        <v>1035.2292300000001</v>
      </c>
      <c r="IX21" s="22">
        <v>899.21442999999999</v>
      </c>
      <c r="IY21" s="22">
        <v>1148.84457</v>
      </c>
      <c r="IZ21" s="22">
        <v>2054.4365899999998</v>
      </c>
      <c r="JA21" s="22">
        <v>1682.3212999999998</v>
      </c>
      <c r="JB21" s="22">
        <v>1773.2305499999995</v>
      </c>
      <c r="JC21" s="22">
        <v>1260.2041199999999</v>
      </c>
      <c r="JD21" s="22">
        <v>1464.28233</v>
      </c>
      <c r="JE21" s="22">
        <v>1024.9494199999999</v>
      </c>
      <c r="JF21" s="22">
        <v>750.53336999999999</v>
      </c>
      <c r="JG21" s="22">
        <v>2112.7320399999999</v>
      </c>
      <c r="JH21" s="22">
        <v>1132.98323</v>
      </c>
      <c r="JI21" s="22">
        <v>907.07773000000009</v>
      </c>
      <c r="JJ21" s="22">
        <v>613.24815000000012</v>
      </c>
      <c r="JK21" s="22">
        <v>1098.44687</v>
      </c>
      <c r="JL21" s="22">
        <v>545.09340999999995</v>
      </c>
    </row>
    <row r="22" spans="2:272" s="3" customFormat="1" x14ac:dyDescent="0.25">
      <c r="B22" s="20" t="s">
        <v>30</v>
      </c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4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5"/>
      <c r="AA22" s="21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3"/>
      <c r="AM22" s="24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5"/>
      <c r="AY22" s="21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3"/>
      <c r="BK22" s="24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5"/>
      <c r="BW22" s="21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3"/>
      <c r="CI22" s="24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5"/>
      <c r="CU22" s="21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3"/>
      <c r="DG22" s="24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5"/>
      <c r="DS22" s="21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3"/>
      <c r="EE22" s="24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5"/>
      <c r="EQ22" s="21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3"/>
      <c r="FC22" s="24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3"/>
      <c r="FO22" s="46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5"/>
      <c r="GA22" s="21">
        <v>0.75348999999999999</v>
      </c>
      <c r="GB22" s="22"/>
      <c r="GC22" s="22"/>
      <c r="GD22" s="22"/>
      <c r="GE22" s="22"/>
      <c r="GF22" s="22"/>
      <c r="GG22" s="22"/>
      <c r="GH22" s="22"/>
      <c r="GI22" s="22">
        <v>2.08561010742187</v>
      </c>
      <c r="GJ22" s="22"/>
      <c r="GK22" s="22"/>
      <c r="GL22" s="25"/>
      <c r="GM22" s="87"/>
      <c r="GN22" s="86"/>
      <c r="GO22" s="86"/>
      <c r="GP22" s="86"/>
      <c r="GQ22" s="86"/>
      <c r="GR22" s="86"/>
      <c r="GS22" s="86"/>
      <c r="GT22" s="86"/>
      <c r="GU22" s="22"/>
      <c r="GV22" s="22"/>
      <c r="GW22" s="22"/>
      <c r="GX22" s="25"/>
      <c r="GY22" s="21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5"/>
      <c r="HW22" s="21"/>
      <c r="HX22" s="22"/>
      <c r="HY22" s="22"/>
      <c r="HZ22" s="22"/>
      <c r="IA22" s="22"/>
      <c r="IB22" s="22"/>
      <c r="IC22" s="22"/>
      <c r="ID22" s="22"/>
      <c r="IE22" s="22"/>
      <c r="IF22" s="30" t="s">
        <v>36</v>
      </c>
      <c r="IG22" s="22"/>
      <c r="IH22" s="25"/>
      <c r="II22" s="22"/>
      <c r="IJ22" s="22" t="s">
        <v>36</v>
      </c>
      <c r="IK22" s="22"/>
      <c r="IL22" s="22" t="s">
        <v>36</v>
      </c>
      <c r="IM22" s="22" t="s">
        <v>36</v>
      </c>
      <c r="IN22" s="22" t="s">
        <v>36</v>
      </c>
      <c r="IO22" s="22" t="s">
        <v>36</v>
      </c>
      <c r="IP22" s="22" t="s">
        <v>36</v>
      </c>
      <c r="IQ22" s="22" t="s">
        <v>36</v>
      </c>
      <c r="IR22" s="22" t="s">
        <v>36</v>
      </c>
      <c r="IS22" s="22" t="s">
        <v>36</v>
      </c>
      <c r="IT22" s="22" t="s">
        <v>36</v>
      </c>
      <c r="IU22" s="22" t="s">
        <v>36</v>
      </c>
      <c r="IV22" s="22" t="s">
        <v>36</v>
      </c>
      <c r="IW22" s="22" t="s">
        <v>36</v>
      </c>
      <c r="IX22" s="22" t="s">
        <v>36</v>
      </c>
      <c r="IY22" s="22" t="s">
        <v>36</v>
      </c>
      <c r="IZ22" s="22" t="s">
        <v>36</v>
      </c>
      <c r="JA22" s="22" t="s">
        <v>36</v>
      </c>
      <c r="JB22" s="22" t="s">
        <v>36</v>
      </c>
      <c r="JC22" s="22" t="s">
        <v>36</v>
      </c>
      <c r="JD22" s="22" t="s">
        <v>36</v>
      </c>
      <c r="JE22" s="22" t="s">
        <v>36</v>
      </c>
      <c r="JF22" s="22" t="s">
        <v>36</v>
      </c>
      <c r="JG22" s="22" t="s">
        <v>36</v>
      </c>
      <c r="JH22" s="22" t="s">
        <v>36</v>
      </c>
      <c r="JI22" s="22" t="s">
        <v>36</v>
      </c>
      <c r="JJ22" s="22" t="s">
        <v>36</v>
      </c>
      <c r="JK22" s="22" t="s">
        <v>36</v>
      </c>
      <c r="JL22" s="22" t="s">
        <v>36</v>
      </c>
    </row>
    <row r="23" spans="2:272" s="3" customFormat="1" ht="13.5" x14ac:dyDescent="0.2">
      <c r="B23" s="20" t="s">
        <v>18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4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5"/>
      <c r="AA23" s="21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4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5"/>
      <c r="AY23" s="21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3"/>
      <c r="BK23" s="24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5"/>
      <c r="BW23" s="21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3"/>
      <c r="CI23" s="24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5"/>
      <c r="CU23" s="21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3"/>
      <c r="DG23" s="24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5"/>
      <c r="DS23" s="21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3"/>
      <c r="EE23" s="24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5"/>
      <c r="EQ23" s="21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3"/>
      <c r="FC23" s="24"/>
      <c r="FD23" s="22">
        <v>114.81547999999999</v>
      </c>
      <c r="FE23" s="22"/>
      <c r="FF23" s="22"/>
      <c r="FG23" s="22"/>
      <c r="FH23" s="22"/>
      <c r="FI23" s="22">
        <v>0.87390000000000001</v>
      </c>
      <c r="FJ23" s="22"/>
      <c r="FK23" s="22">
        <v>2.3560000000000001E-2</v>
      </c>
      <c r="FL23" s="22"/>
      <c r="FM23" s="22"/>
      <c r="FN23" s="23"/>
      <c r="FO23" s="46"/>
      <c r="FP23" s="22"/>
      <c r="FQ23" s="22"/>
      <c r="FR23" s="22"/>
      <c r="FS23" s="22"/>
      <c r="FT23" s="22"/>
      <c r="FU23" s="22"/>
      <c r="FV23" s="22"/>
      <c r="FW23" s="22">
        <v>1.8273199999999998</v>
      </c>
      <c r="FX23" s="22">
        <v>1.23349</v>
      </c>
      <c r="FY23" s="22">
        <v>1.92211</v>
      </c>
      <c r="FZ23" s="25">
        <f>VLOOKUP(B23,'[1]Tablas 2016'!$A$3:$N$27,13,FALSE)</f>
        <v>74.139970000000005</v>
      </c>
      <c r="GA23" s="21"/>
      <c r="GB23" s="22"/>
      <c r="GC23" s="22">
        <v>1.21485</v>
      </c>
      <c r="GD23" s="22"/>
      <c r="GE23" s="22">
        <v>1.2039699707031299</v>
      </c>
      <c r="GF23" s="22"/>
      <c r="GG23" s="22">
        <v>1.3431999999999999</v>
      </c>
      <c r="GH23" s="22"/>
      <c r="GI23" s="22"/>
      <c r="GJ23" s="22"/>
      <c r="GK23" s="22"/>
      <c r="GL23" s="25"/>
      <c r="GM23" s="21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5"/>
      <c r="GY23" s="21">
        <v>31.5014</v>
      </c>
      <c r="GZ23" s="22">
        <v>38.158639999999998</v>
      </c>
      <c r="HA23" s="22">
        <v>55.352789999999999</v>
      </c>
      <c r="HB23" s="22"/>
      <c r="HC23" s="22"/>
      <c r="HD23" s="22">
        <v>82.32</v>
      </c>
      <c r="HE23" s="22"/>
      <c r="HF23" s="22">
        <v>86.986999999999995</v>
      </c>
      <c r="HG23" s="22">
        <v>33.393999999999998</v>
      </c>
      <c r="HH23" s="22"/>
      <c r="HI23" s="22">
        <v>5.4539999999999998E-2</v>
      </c>
      <c r="HJ23" s="22"/>
      <c r="HK23" s="22"/>
      <c r="HL23" s="22"/>
      <c r="HM23" s="22"/>
      <c r="HN23" s="22"/>
      <c r="HO23" s="22"/>
      <c r="HP23" s="22"/>
      <c r="HQ23" s="22"/>
      <c r="HR23" s="22">
        <v>71.381810000000002</v>
      </c>
      <c r="HS23" s="22"/>
      <c r="HT23" s="22"/>
      <c r="HU23" s="22"/>
      <c r="HV23" s="25"/>
      <c r="HW23" s="21"/>
      <c r="HX23" s="22"/>
      <c r="HY23" s="22"/>
      <c r="HZ23" s="22"/>
      <c r="IA23" s="22"/>
      <c r="IB23" s="22"/>
      <c r="IC23" s="22"/>
      <c r="ID23" s="22"/>
      <c r="IE23" s="22"/>
      <c r="IF23" s="30" t="s">
        <v>36</v>
      </c>
      <c r="IG23" s="22"/>
      <c r="IH23" s="25"/>
      <c r="II23" s="22">
        <v>89.829419999999999</v>
      </c>
      <c r="IJ23" s="22">
        <v>92.407509999999988</v>
      </c>
      <c r="IK23" s="22"/>
      <c r="IL23" s="22" t="s">
        <v>36</v>
      </c>
      <c r="IM23" s="22">
        <v>0</v>
      </c>
      <c r="IN23" s="22">
        <v>2.52</v>
      </c>
      <c r="IO23" s="22">
        <v>73.91</v>
      </c>
      <c r="IP23" s="22">
        <v>96.007500000000007</v>
      </c>
      <c r="IQ23" s="22">
        <v>117.6</v>
      </c>
      <c r="IR23" s="22">
        <v>0</v>
      </c>
      <c r="IS23" s="22">
        <v>13.193160000000001</v>
      </c>
      <c r="IT23" s="22">
        <v>0</v>
      </c>
      <c r="IU23" s="22" t="s">
        <v>36</v>
      </c>
      <c r="IV23" s="22" t="s">
        <v>36</v>
      </c>
      <c r="IW23" s="22" t="s">
        <v>36</v>
      </c>
      <c r="IX23" s="22">
        <v>0</v>
      </c>
      <c r="IY23" s="22">
        <v>227.3809</v>
      </c>
      <c r="IZ23" s="22"/>
      <c r="JA23" s="22">
        <v>4.5</v>
      </c>
      <c r="JB23" s="22">
        <v>0</v>
      </c>
      <c r="JC23" s="22" t="s">
        <v>36</v>
      </c>
      <c r="JD23" s="22" t="s">
        <v>36</v>
      </c>
      <c r="JE23" s="22" t="s">
        <v>36</v>
      </c>
      <c r="JF23" s="22">
        <v>21.615819999999999</v>
      </c>
      <c r="JG23" s="22" t="s">
        <v>36</v>
      </c>
      <c r="JH23" s="22" t="s">
        <v>36</v>
      </c>
      <c r="JI23" s="22">
        <v>115.58117</v>
      </c>
      <c r="JJ23" s="22" t="s">
        <v>36</v>
      </c>
      <c r="JK23" s="22" t="s">
        <v>36</v>
      </c>
      <c r="JL23" s="22" t="s">
        <v>36</v>
      </c>
    </row>
    <row r="24" spans="2:272" s="3" customFormat="1" ht="13.5" x14ac:dyDescent="0.2">
      <c r="B24" s="20" t="s">
        <v>8</v>
      </c>
      <c r="C24" s="21">
        <v>26.791</v>
      </c>
      <c r="D24" s="22">
        <v>17.198</v>
      </c>
      <c r="E24" s="22">
        <v>14.867000000000001</v>
      </c>
      <c r="F24" s="22"/>
      <c r="G24" s="22">
        <v>0.08</v>
      </c>
      <c r="H24" s="22">
        <v>46.923999999999999</v>
      </c>
      <c r="I24" s="22">
        <v>144.786</v>
      </c>
      <c r="J24" s="22">
        <v>462.10699999999997</v>
      </c>
      <c r="K24" s="22">
        <v>70.659000000000006</v>
      </c>
      <c r="L24" s="22">
        <v>69.477000000000004</v>
      </c>
      <c r="M24" s="22">
        <v>46.923999999999999</v>
      </c>
      <c r="N24" s="23"/>
      <c r="O24" s="24">
        <v>140.77199999999999</v>
      </c>
      <c r="P24" s="22"/>
      <c r="Q24" s="22">
        <v>181.63800000000001</v>
      </c>
      <c r="R24" s="22">
        <v>253.364</v>
      </c>
      <c r="S24" s="22">
        <v>251.077</v>
      </c>
      <c r="T24" s="22">
        <v>705.64100000000008</v>
      </c>
      <c r="U24" s="22">
        <v>243.89100000000002</v>
      </c>
      <c r="V24" s="22">
        <v>143.75299999999999</v>
      </c>
      <c r="W24" s="22">
        <v>141.27000000000001</v>
      </c>
      <c r="X24" s="22">
        <v>143.30199999999999</v>
      </c>
      <c r="Y24" s="22">
        <v>109.30500000000001</v>
      </c>
      <c r="Z24" s="25">
        <v>137.01599999999999</v>
      </c>
      <c r="AA24" s="21">
        <v>117.446</v>
      </c>
      <c r="AB24" s="22"/>
      <c r="AC24" s="22"/>
      <c r="AD24" s="22"/>
      <c r="AE24" s="22">
        <v>4.3999999999999997E-2</v>
      </c>
      <c r="AF24" s="22"/>
      <c r="AG24" s="22"/>
      <c r="AH24" s="22"/>
      <c r="AI24" s="22">
        <v>10.265000000000001</v>
      </c>
      <c r="AJ24" s="22"/>
      <c r="AK24" s="22"/>
      <c r="AL24" s="23">
        <v>4.4050000000000002</v>
      </c>
      <c r="AM24" s="24"/>
      <c r="AN24" s="22">
        <v>0.112</v>
      </c>
      <c r="AO24" s="22"/>
      <c r="AP24" s="22"/>
      <c r="AQ24" s="22"/>
      <c r="AR24" s="22">
        <v>7.37</v>
      </c>
      <c r="AS24" s="22"/>
      <c r="AT24" s="22"/>
      <c r="AU24" s="22">
        <v>4.6890000000000001</v>
      </c>
      <c r="AV24" s="22">
        <v>0.01</v>
      </c>
      <c r="AW24" s="22"/>
      <c r="AX24" s="25"/>
      <c r="AY24" s="21"/>
      <c r="AZ24" s="22"/>
      <c r="BA24" s="22">
        <v>0.999</v>
      </c>
      <c r="BB24" s="22">
        <v>11.587</v>
      </c>
      <c r="BC24" s="22"/>
      <c r="BD24" s="22"/>
      <c r="BE24" s="22">
        <v>0.99199999999999999</v>
      </c>
      <c r="BF24" s="22">
        <v>0.44700000000000001</v>
      </c>
      <c r="BG24" s="22"/>
      <c r="BH24" s="22"/>
      <c r="BI24" s="22">
        <v>1.43</v>
      </c>
      <c r="BJ24" s="23">
        <v>0.45</v>
      </c>
      <c r="BK24" s="24">
        <v>0.59399999999999997</v>
      </c>
      <c r="BL24" s="22"/>
      <c r="BM24" s="22">
        <v>0.81599999999999995</v>
      </c>
      <c r="BN24" s="22">
        <v>0.92200000000000004</v>
      </c>
      <c r="BO24" s="22">
        <v>1.1599999999999999</v>
      </c>
      <c r="BP24" s="22">
        <v>0.93200000000000005</v>
      </c>
      <c r="BQ24" s="22">
        <v>1.7069999999999999</v>
      </c>
      <c r="BR24" s="22">
        <v>2.0459999999999998</v>
      </c>
      <c r="BS24" s="22">
        <v>0.55800000000000005</v>
      </c>
      <c r="BT24" s="22">
        <v>2.1429999999999998</v>
      </c>
      <c r="BU24" s="22"/>
      <c r="BV24" s="25"/>
      <c r="BW24" s="21">
        <v>0.44900000000000001</v>
      </c>
      <c r="BX24" s="22">
        <v>0.66700000000000004</v>
      </c>
      <c r="BY24" s="22">
        <v>0.70599999999999996</v>
      </c>
      <c r="BZ24" s="22"/>
      <c r="CA24" s="22">
        <v>0.72099999999999997</v>
      </c>
      <c r="CB24" s="22">
        <v>0.35299999999999998</v>
      </c>
      <c r="CC24" s="22">
        <v>0.70299999999999996</v>
      </c>
      <c r="CD24" s="22">
        <v>0.64900000000000002</v>
      </c>
      <c r="CE24" s="22">
        <v>8.0000000000000002E-3</v>
      </c>
      <c r="CF24" s="22">
        <v>0.65500000000000003</v>
      </c>
      <c r="CG24" s="22"/>
      <c r="CH24" s="23">
        <v>0.52800000000000002</v>
      </c>
      <c r="CI24" s="24"/>
      <c r="CJ24" s="22">
        <v>0.28743000000000002</v>
      </c>
      <c r="CK24" s="22">
        <v>4.7354500000000002</v>
      </c>
      <c r="CL24" s="22"/>
      <c r="CM24" s="22"/>
      <c r="CN24" s="22"/>
      <c r="CO24" s="22">
        <v>1.4284100000000002</v>
      </c>
      <c r="CP24" s="22">
        <v>0.24308000000000002</v>
      </c>
      <c r="CQ24" s="22"/>
      <c r="CR24" s="22"/>
      <c r="CS24" s="22">
        <v>0.16315000000000002</v>
      </c>
      <c r="CT24" s="25"/>
      <c r="CU24" s="21">
        <v>0.49573</v>
      </c>
      <c r="CV24" s="22"/>
      <c r="CW24" s="22"/>
      <c r="CX24" s="22">
        <v>0.30976999999999999</v>
      </c>
      <c r="CY24" s="22">
        <v>415.29050000000001</v>
      </c>
      <c r="CZ24" s="22"/>
      <c r="DA24" s="22">
        <v>1722.4548799999998</v>
      </c>
      <c r="DB24" s="22">
        <v>2144.9766399999999</v>
      </c>
      <c r="DC24" s="22">
        <v>923.03317000000004</v>
      </c>
      <c r="DD24" s="22">
        <v>1404.3073300000001</v>
      </c>
      <c r="DE24" s="22"/>
      <c r="DF24" s="23"/>
      <c r="DG24" s="24">
        <v>2.30104</v>
      </c>
      <c r="DH24" s="22"/>
      <c r="DI24" s="22"/>
      <c r="DJ24" s="22"/>
      <c r="DK24" s="22">
        <v>1.88453</v>
      </c>
      <c r="DL24" s="22"/>
      <c r="DM24" s="22">
        <v>2.0970900000000001</v>
      </c>
      <c r="DN24" s="22"/>
      <c r="DO24" s="22">
        <v>3.9042199999999996</v>
      </c>
      <c r="DP24" s="22"/>
      <c r="DQ24" s="22"/>
      <c r="DR24" s="25"/>
      <c r="DS24" s="21">
        <v>2.30104</v>
      </c>
      <c r="DT24" s="22"/>
      <c r="DU24" s="22"/>
      <c r="DV24" s="22"/>
      <c r="DW24" s="22">
        <v>1.88453</v>
      </c>
      <c r="DX24" s="22"/>
      <c r="DY24" s="22">
        <v>2.0970900000000001</v>
      </c>
      <c r="DZ24" s="22"/>
      <c r="EA24" s="22">
        <v>3.9042199999999996</v>
      </c>
      <c r="EB24" s="22"/>
      <c r="EC24" s="22"/>
      <c r="ED24" s="23"/>
      <c r="EE24" s="24"/>
      <c r="EF24" s="22"/>
      <c r="EG24" s="22"/>
      <c r="EH24" s="22">
        <v>4.8560799999999995</v>
      </c>
      <c r="EI24" s="22">
        <v>865.28026999999997</v>
      </c>
      <c r="EJ24" s="22">
        <v>865.28026999999997</v>
      </c>
      <c r="EK24" s="22">
        <v>865.28026999999997</v>
      </c>
      <c r="EL24" s="22">
        <v>775.75823000000003</v>
      </c>
      <c r="EM24" s="22">
        <v>2.7200000000000002E-3</v>
      </c>
      <c r="EN24" s="22"/>
      <c r="EO24" s="22">
        <v>775.76818000000003</v>
      </c>
      <c r="EP24" s="25"/>
      <c r="EQ24" s="21">
        <v>775.75765000000001</v>
      </c>
      <c r="ER24" s="22"/>
      <c r="ES24" s="22"/>
      <c r="ET24" s="22">
        <v>794.78524000000004</v>
      </c>
      <c r="EU24" s="22"/>
      <c r="EV24" s="22"/>
      <c r="EW24" s="22"/>
      <c r="EX24" s="22"/>
      <c r="EY24" s="22"/>
      <c r="EZ24" s="22"/>
      <c r="FA24" s="22"/>
      <c r="FB24" s="23"/>
      <c r="FC24" s="24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3"/>
      <c r="FO24" s="46"/>
      <c r="FP24" s="22">
        <v>192.13297</v>
      </c>
      <c r="FQ24" s="22"/>
      <c r="FR24" s="22"/>
      <c r="FS24" s="22"/>
      <c r="FT24" s="22">
        <v>76.462050000000005</v>
      </c>
      <c r="FU24" s="22"/>
      <c r="FV24" s="22">
        <v>95.515699999999995</v>
      </c>
      <c r="FW24" s="22"/>
      <c r="FX24" s="22">
        <v>95.515699999999995</v>
      </c>
      <c r="FY24" s="22"/>
      <c r="FZ24" s="25"/>
      <c r="GA24" s="21">
        <v>103.68155</v>
      </c>
      <c r="GB24" s="22">
        <v>103.68155</v>
      </c>
      <c r="GC24" s="22">
        <v>625.51519999999994</v>
      </c>
      <c r="GD24" s="22">
        <v>642.99318999999991</v>
      </c>
      <c r="GE24" s="22">
        <v>344.13826562500003</v>
      </c>
      <c r="GF24" s="22">
        <v>125.95204687499999</v>
      </c>
      <c r="GG24" s="22">
        <v>0.33368000000000003</v>
      </c>
      <c r="GH24" s="22">
        <v>512.26</v>
      </c>
      <c r="GI24" s="22">
        <v>250.3</v>
      </c>
      <c r="GJ24" s="22">
        <v>134.36000000000001</v>
      </c>
      <c r="GK24" s="22">
        <v>541.53253124999992</v>
      </c>
      <c r="GL24" s="25">
        <v>148.17496250152587</v>
      </c>
      <c r="GM24" s="21"/>
      <c r="GN24" s="22"/>
      <c r="GO24" s="22"/>
      <c r="GP24" s="22"/>
      <c r="GQ24" s="22"/>
      <c r="GR24" s="22"/>
      <c r="GS24" s="22"/>
      <c r="GT24" s="22">
        <v>894.25599999999997</v>
      </c>
      <c r="GU24" s="22"/>
      <c r="GV24" s="22"/>
      <c r="GW24" s="22"/>
      <c r="GX24" s="25"/>
      <c r="GY24" s="21"/>
      <c r="GZ24" s="22"/>
      <c r="HA24" s="22">
        <v>108.878</v>
      </c>
      <c r="HB24" s="22"/>
      <c r="HC24" s="22">
        <v>264.30599999999998</v>
      </c>
      <c r="HD24" s="22">
        <v>133.37799999999999</v>
      </c>
      <c r="HE24" s="22">
        <v>211.58799999999999</v>
      </c>
      <c r="HF24" s="22">
        <v>240.1</v>
      </c>
      <c r="HG24" s="22">
        <v>333.2</v>
      </c>
      <c r="HH24" s="22">
        <v>165.84195000000003</v>
      </c>
      <c r="HI24" s="22"/>
      <c r="HJ24" s="22">
        <v>113.48057</v>
      </c>
      <c r="HK24" s="22"/>
      <c r="HL24" s="22">
        <v>111.00607000000001</v>
      </c>
      <c r="HM24" s="22"/>
      <c r="HN24" s="22"/>
      <c r="HO24" s="22"/>
      <c r="HP24" s="22"/>
      <c r="HQ24" s="22"/>
      <c r="HR24" s="22">
        <v>0.35148000000000001</v>
      </c>
      <c r="HS24" s="22"/>
      <c r="HT24" s="22">
        <v>124.80082</v>
      </c>
      <c r="HU24" s="22"/>
      <c r="HV24" s="25"/>
      <c r="HW24" s="21"/>
      <c r="HX24" s="22"/>
      <c r="HY24" s="22"/>
      <c r="HZ24" s="22"/>
      <c r="IA24" s="22">
        <v>89.25</v>
      </c>
      <c r="IB24" s="22">
        <v>161.792</v>
      </c>
      <c r="IC24" s="22"/>
      <c r="ID24" s="22">
        <v>19.57536</v>
      </c>
      <c r="IE24" s="22">
        <v>49.797330000000002</v>
      </c>
      <c r="IF24" s="30">
        <v>57.915199999999999</v>
      </c>
      <c r="IG24" s="22">
        <v>136.43423999999999</v>
      </c>
      <c r="IH24" s="25"/>
      <c r="II24" s="22">
        <v>27.161459999999998</v>
      </c>
      <c r="IJ24" s="22">
        <v>100.32</v>
      </c>
      <c r="IK24" s="22">
        <v>74.547200000000004</v>
      </c>
      <c r="IL24" s="22">
        <v>2.4300000000000002</v>
      </c>
      <c r="IM24" s="22">
        <v>1025.1563200000001</v>
      </c>
      <c r="IN24" s="22">
        <v>77.379199999999997</v>
      </c>
      <c r="IO24" s="22">
        <v>0</v>
      </c>
      <c r="IP24" s="22">
        <v>245.46153999999999</v>
      </c>
      <c r="IQ24" s="22">
        <v>14.416319999999999</v>
      </c>
      <c r="IR24" s="22">
        <v>14.416319999999999</v>
      </c>
      <c r="IS24" s="22">
        <v>17.704319999999999</v>
      </c>
      <c r="IT24" s="22">
        <v>2.6505399999999999</v>
      </c>
      <c r="IU24" s="22" t="s">
        <v>36</v>
      </c>
      <c r="IV24" s="22">
        <v>0</v>
      </c>
      <c r="IW24" s="22">
        <v>205.74720000000002</v>
      </c>
      <c r="IX24" s="22">
        <v>0</v>
      </c>
      <c r="IY24" s="22" t="s">
        <v>36</v>
      </c>
      <c r="IZ24" s="22"/>
      <c r="JA24" s="22">
        <v>107.5</v>
      </c>
      <c r="JB24" s="22">
        <v>0</v>
      </c>
      <c r="JC24" s="22" t="s">
        <v>36</v>
      </c>
      <c r="JD24" s="22">
        <v>1.50501</v>
      </c>
      <c r="JE24" s="22" t="s">
        <v>36</v>
      </c>
      <c r="JF24" s="22">
        <v>93.388800000000003</v>
      </c>
      <c r="JG24" s="22">
        <v>146.29451999999998</v>
      </c>
      <c r="JH24" s="22" t="s">
        <v>36</v>
      </c>
      <c r="JI24" s="22">
        <v>93.388800000000003</v>
      </c>
      <c r="JJ24" s="22">
        <v>46.694400000000002</v>
      </c>
      <c r="JK24" s="22">
        <v>253.43520000000001</v>
      </c>
      <c r="JL24" s="22">
        <v>0</v>
      </c>
    </row>
    <row r="25" spans="2:272" s="3" customFormat="1" ht="13.5" x14ac:dyDescent="0.2">
      <c r="B25" s="20" t="s">
        <v>25</v>
      </c>
      <c r="C25" s="21">
        <v>41.192999999999998</v>
      </c>
      <c r="D25" s="22">
        <v>55.323999999999998</v>
      </c>
      <c r="E25" s="22">
        <v>13.333</v>
      </c>
      <c r="F25" s="22">
        <v>1.4490000000000001</v>
      </c>
      <c r="G25" s="22">
        <v>18.782999999999998</v>
      </c>
      <c r="H25" s="22">
        <v>52.930999999999997</v>
      </c>
      <c r="I25" s="22">
        <v>96.006</v>
      </c>
      <c r="J25" s="22">
        <v>72.025000000000006</v>
      </c>
      <c r="K25" s="22">
        <v>58.308000000000007</v>
      </c>
      <c r="L25" s="22">
        <v>67.637</v>
      </c>
      <c r="M25" s="22">
        <v>87.963999999999999</v>
      </c>
      <c r="N25" s="23">
        <v>13.042999999999999</v>
      </c>
      <c r="O25" s="24">
        <v>77.763999999999996</v>
      </c>
      <c r="P25" s="22">
        <v>89.778999999999996</v>
      </c>
      <c r="Q25" s="22">
        <v>61.548000000000002</v>
      </c>
      <c r="R25" s="22">
        <v>348.25800000000004</v>
      </c>
      <c r="S25" s="22">
        <v>361.41200000000003</v>
      </c>
      <c r="T25" s="22">
        <v>191.54</v>
      </c>
      <c r="U25" s="22">
        <v>261.584</v>
      </c>
      <c r="V25" s="22">
        <v>419.72899999999998</v>
      </c>
      <c r="W25" s="22">
        <v>270.45500000000004</v>
      </c>
      <c r="X25" s="22">
        <v>58.65</v>
      </c>
      <c r="Y25" s="22">
        <v>20.414999999999999</v>
      </c>
      <c r="Z25" s="25">
        <v>55.002000000000002</v>
      </c>
      <c r="AA25" s="21">
        <v>119.73599999999999</v>
      </c>
      <c r="AB25" s="22">
        <v>43.064</v>
      </c>
      <c r="AC25" s="22">
        <v>20.681000000000001</v>
      </c>
      <c r="AD25" s="22">
        <v>32.104999999999997</v>
      </c>
      <c r="AE25" s="22">
        <v>99.234000000000023</v>
      </c>
      <c r="AF25" s="22">
        <v>33.204999999999998</v>
      </c>
      <c r="AG25" s="22">
        <v>31.356999999999999</v>
      </c>
      <c r="AH25" s="22">
        <v>94.676000000000002</v>
      </c>
      <c r="AI25" s="22">
        <v>68.131</v>
      </c>
      <c r="AJ25" s="22">
        <v>113.12599999999999</v>
      </c>
      <c r="AK25" s="22">
        <v>104.47</v>
      </c>
      <c r="AL25" s="23">
        <v>78.438000000000002</v>
      </c>
      <c r="AM25" s="24">
        <v>9.56</v>
      </c>
      <c r="AN25" s="22">
        <v>37.994</v>
      </c>
      <c r="AO25" s="22">
        <v>22.856000000000002</v>
      </c>
      <c r="AP25" s="22">
        <v>44.683999999999997</v>
      </c>
      <c r="AQ25" s="22">
        <v>60.631</v>
      </c>
      <c r="AR25" s="22">
        <v>191.86700000000002</v>
      </c>
      <c r="AS25" s="22">
        <v>84.555999999999997</v>
      </c>
      <c r="AT25" s="22">
        <v>0.192</v>
      </c>
      <c r="AU25" s="22">
        <v>22.323</v>
      </c>
      <c r="AV25" s="22">
        <v>11.497</v>
      </c>
      <c r="AW25" s="22">
        <v>6.1479999999999997</v>
      </c>
      <c r="AX25" s="25">
        <v>1.79</v>
      </c>
      <c r="AY25" s="21">
        <v>2.5070000000000001</v>
      </c>
      <c r="AZ25" s="22">
        <v>63.241</v>
      </c>
      <c r="BA25" s="22"/>
      <c r="BB25" s="22"/>
      <c r="BC25" s="22">
        <v>43.124000000000002</v>
      </c>
      <c r="BD25" s="22">
        <v>15.254000000000001</v>
      </c>
      <c r="BE25" s="22">
        <v>44.872999999999998</v>
      </c>
      <c r="BF25" s="22">
        <v>6.2E-2</v>
      </c>
      <c r="BG25" s="22">
        <v>2.5259999999999998</v>
      </c>
      <c r="BH25" s="22">
        <v>9.6000000000000002E-2</v>
      </c>
      <c r="BI25" s="22">
        <v>86.233000000000004</v>
      </c>
      <c r="BJ25" s="23">
        <v>0.51500000000000001</v>
      </c>
      <c r="BK25" s="24"/>
      <c r="BL25" s="22">
        <v>6.7489999999999997</v>
      </c>
      <c r="BM25" s="22">
        <v>18.123000000000001</v>
      </c>
      <c r="BN25" s="22">
        <v>7.0000000000000001E-3</v>
      </c>
      <c r="BO25" s="22">
        <v>3.1669999999999998</v>
      </c>
      <c r="BP25" s="22">
        <v>48.958999999999996</v>
      </c>
      <c r="BQ25" s="22">
        <v>14.633999999999999</v>
      </c>
      <c r="BR25" s="22">
        <v>1.7060000000000002</v>
      </c>
      <c r="BS25" s="22">
        <v>26.934999999999999</v>
      </c>
      <c r="BT25" s="22">
        <v>0.52700000000000002</v>
      </c>
      <c r="BU25" s="22">
        <v>0.47900000000000004</v>
      </c>
      <c r="BV25" s="25">
        <v>17.505320000000001</v>
      </c>
      <c r="BW25" s="21"/>
      <c r="BX25" s="22">
        <v>0.10299999999999999</v>
      </c>
      <c r="BY25" s="22">
        <v>1.0209999999999999</v>
      </c>
      <c r="BZ25" s="22">
        <v>6.0999999999999999E-2</v>
      </c>
      <c r="CA25" s="22">
        <v>12.087</v>
      </c>
      <c r="CB25" s="22"/>
      <c r="CC25" s="22">
        <v>94.927999999999997</v>
      </c>
      <c r="CD25" s="22">
        <v>2.1000000000000001E-2</v>
      </c>
      <c r="CE25" s="22"/>
      <c r="CF25" s="22">
        <v>1.6E-2</v>
      </c>
      <c r="CG25" s="22">
        <v>1E-3</v>
      </c>
      <c r="CH25" s="23">
        <v>9.0530000000000008</v>
      </c>
      <c r="CI25" s="24">
        <v>1.6291199999999999</v>
      </c>
      <c r="CJ25" s="22">
        <v>0.37004999999999999</v>
      </c>
      <c r="CK25" s="22">
        <v>55.904150000000001</v>
      </c>
      <c r="CL25" s="22">
        <v>47.852610000000006</v>
      </c>
      <c r="CM25" s="22">
        <v>8.2490000000000008E-2</v>
      </c>
      <c r="CN25" s="22">
        <v>40.532060000000001</v>
      </c>
      <c r="CO25" s="22">
        <v>8.9565000000000001</v>
      </c>
      <c r="CP25" s="22">
        <v>15.707429999999999</v>
      </c>
      <c r="CQ25" s="22">
        <v>25.426260000000003</v>
      </c>
      <c r="CR25" s="22">
        <v>7.1681999999999997</v>
      </c>
      <c r="CS25" s="22">
        <v>7.3245999999999993</v>
      </c>
      <c r="CT25" s="25">
        <v>8.1370399999999989</v>
      </c>
      <c r="CU25" s="21">
        <v>32.603279999999998</v>
      </c>
      <c r="CV25" s="22">
        <v>29.295169999999999</v>
      </c>
      <c r="CW25" s="22">
        <v>52.871210000000005</v>
      </c>
      <c r="CX25" s="22">
        <v>44.355480000000007</v>
      </c>
      <c r="CY25" s="22">
        <v>2.988E-2</v>
      </c>
      <c r="CZ25" s="22">
        <v>4.9020000000000001E-2</v>
      </c>
      <c r="DA25" s="22">
        <v>3.184E-2</v>
      </c>
      <c r="DB25" s="22">
        <v>121.06165</v>
      </c>
      <c r="DC25" s="22">
        <v>58.44344000000001</v>
      </c>
      <c r="DD25" s="22">
        <v>1.47987</v>
      </c>
      <c r="DE25" s="22">
        <v>46.888309999999997</v>
      </c>
      <c r="DF25" s="23">
        <v>51.617290000000004</v>
      </c>
      <c r="DG25" s="24">
        <v>43.040599999999998</v>
      </c>
      <c r="DH25" s="22">
        <v>93.132710000000003</v>
      </c>
      <c r="DI25" s="22">
        <v>12.079360000000001</v>
      </c>
      <c r="DJ25" s="22"/>
      <c r="DK25" s="22">
        <v>42.47513</v>
      </c>
      <c r="DL25" s="22">
        <v>19.916439999999998</v>
      </c>
      <c r="DM25" s="22">
        <v>38.77384</v>
      </c>
      <c r="DN25" s="22">
        <v>3.5869999999999999E-2</v>
      </c>
      <c r="DO25" s="22">
        <v>61.020799999999994</v>
      </c>
      <c r="DP25" s="22">
        <v>39.985430000000001</v>
      </c>
      <c r="DQ25" s="22">
        <v>52.631430000000002</v>
      </c>
      <c r="DR25" s="25">
        <v>5.6091700000000007</v>
      </c>
      <c r="DS25" s="21">
        <v>43.040599999999998</v>
      </c>
      <c r="DT25" s="22">
        <v>93.132710000000003</v>
      </c>
      <c r="DU25" s="22">
        <v>12.079360000000001</v>
      </c>
      <c r="DV25" s="22"/>
      <c r="DW25" s="22">
        <v>42.47513</v>
      </c>
      <c r="DX25" s="22">
        <v>19.916439999999998</v>
      </c>
      <c r="DY25" s="22">
        <v>38.77384</v>
      </c>
      <c r="DZ25" s="22">
        <v>3.5869999999999999E-2</v>
      </c>
      <c r="EA25" s="22">
        <v>61.020799999999994</v>
      </c>
      <c r="EB25" s="22">
        <v>39.985430000000001</v>
      </c>
      <c r="EC25" s="22">
        <v>52.631430000000002</v>
      </c>
      <c r="ED25" s="23">
        <v>5.6091700000000007</v>
      </c>
      <c r="EE25" s="24">
        <v>5.0897700000000006</v>
      </c>
      <c r="EF25" s="22">
        <v>58.111570000000007</v>
      </c>
      <c r="EG25" s="22">
        <v>0.34772000000000003</v>
      </c>
      <c r="EH25" s="22">
        <v>115.00550999999999</v>
      </c>
      <c r="EI25" s="22">
        <v>54.013030000000001</v>
      </c>
      <c r="EJ25" s="22">
        <v>0.28345999999999999</v>
      </c>
      <c r="EK25" s="22">
        <v>112.50528</v>
      </c>
      <c r="EL25" s="22">
        <v>184.12298000000001</v>
      </c>
      <c r="EM25" s="22">
        <v>74.42810999999999</v>
      </c>
      <c r="EN25" s="22">
        <v>61.174510000000005</v>
      </c>
      <c r="EO25" s="22">
        <v>186.37065000000001</v>
      </c>
      <c r="EP25" s="25">
        <v>14.924149999999999</v>
      </c>
      <c r="EQ25" s="21">
        <v>20.929310000000001</v>
      </c>
      <c r="ER25" s="22">
        <v>193.03809999999999</v>
      </c>
      <c r="ES25" s="22">
        <v>0.18794</v>
      </c>
      <c r="ET25" s="22"/>
      <c r="EU25" s="22"/>
      <c r="EV25" s="22">
        <v>73.618870000000001</v>
      </c>
      <c r="EW25" s="22">
        <v>61.374110000000002</v>
      </c>
      <c r="EX25" s="22"/>
      <c r="EY25" s="22">
        <v>15.182090000000001</v>
      </c>
      <c r="EZ25" s="22">
        <v>1.0140899999999999</v>
      </c>
      <c r="FA25" s="22">
        <v>32.090409999999999</v>
      </c>
      <c r="FB25" s="23">
        <v>16.95457</v>
      </c>
      <c r="FC25" s="24">
        <v>17.757449999999999</v>
      </c>
      <c r="FD25" s="22">
        <v>13.262219999999999</v>
      </c>
      <c r="FE25" s="22"/>
      <c r="FF25" s="22">
        <v>128.14412999999999</v>
      </c>
      <c r="FG25" s="22">
        <v>49.714030000000001</v>
      </c>
      <c r="FH25" s="22">
        <v>80.099919999999997</v>
      </c>
      <c r="FI25" s="22"/>
      <c r="FJ25" s="22">
        <v>51.345359999999999</v>
      </c>
      <c r="FK25" s="22">
        <v>12.64974</v>
      </c>
      <c r="FL25" s="22">
        <v>77.518320000000003</v>
      </c>
      <c r="FM25" s="22">
        <v>42.701659999999997</v>
      </c>
      <c r="FN25" s="23">
        <v>44.355420000000002</v>
      </c>
      <c r="FO25" s="46">
        <v>151.06914999999998</v>
      </c>
      <c r="FP25" s="22">
        <v>85.531559999999999</v>
      </c>
      <c r="FQ25" s="22">
        <v>51.351520000000001</v>
      </c>
      <c r="FR25" s="22"/>
      <c r="FS25" s="22">
        <v>70.23317999999999</v>
      </c>
      <c r="FT25" s="22">
        <v>69.618839999999992</v>
      </c>
      <c r="FU25" s="22">
        <v>68.724980000000002</v>
      </c>
      <c r="FV25" s="22">
        <v>260.27337999999997</v>
      </c>
      <c r="FW25" s="22">
        <v>67.577960000000004</v>
      </c>
      <c r="FX25" s="22">
        <v>0.88575999999999999</v>
      </c>
      <c r="FY25" s="22">
        <v>231.79995000000002</v>
      </c>
      <c r="FZ25" s="25">
        <f>VLOOKUP(B25,'[1]Tablas 2016'!$A$3:$N$27,13,FALSE)</f>
        <v>39.301259999999999</v>
      </c>
      <c r="GA25" s="21">
        <v>21.86403</v>
      </c>
      <c r="GB25" s="22">
        <v>18.319050000000001</v>
      </c>
      <c r="GC25" s="22"/>
      <c r="GD25" s="22"/>
      <c r="GE25" s="22"/>
      <c r="GF25" s="22"/>
      <c r="GG25" s="22">
        <v>26.196159999999999</v>
      </c>
      <c r="GH25" s="22">
        <v>26.402400390625001</v>
      </c>
      <c r="GI25" s="22"/>
      <c r="GJ25" s="22"/>
      <c r="GK25" s="22"/>
      <c r="GL25" s="25">
        <v>9.9905097656249993</v>
      </c>
      <c r="GM25" s="21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5"/>
      <c r="GY25" s="21"/>
      <c r="GZ25" s="22">
        <v>12.02</v>
      </c>
      <c r="HA25" s="22">
        <v>122.67697000000001</v>
      </c>
      <c r="HB25" s="22">
        <v>93.712000000000003</v>
      </c>
      <c r="HC25" s="22">
        <v>53.910620000000002</v>
      </c>
      <c r="HD25" s="22">
        <v>150.51338000000001</v>
      </c>
      <c r="HE25" s="22">
        <v>85.695530000000005</v>
      </c>
      <c r="HF25" s="22">
        <v>218.339</v>
      </c>
      <c r="HG25" s="22">
        <v>85.013999999999996</v>
      </c>
      <c r="HH25" s="22">
        <v>117.72520999999999</v>
      </c>
      <c r="HI25" s="22"/>
      <c r="HJ25" s="22">
        <v>42.215699999999998</v>
      </c>
      <c r="HK25" s="22">
        <v>145.16297999999998</v>
      </c>
      <c r="HL25" s="22">
        <v>378.79335000000003</v>
      </c>
      <c r="HM25" s="22">
        <v>44.918599999999998</v>
      </c>
      <c r="HN25" s="22">
        <v>99.641559999999998</v>
      </c>
      <c r="HO25" s="22"/>
      <c r="HP25" s="22">
        <v>135.40768</v>
      </c>
      <c r="HQ25" s="22">
        <v>117.53194999999999</v>
      </c>
      <c r="HR25" s="22">
        <v>130.04643999999999</v>
      </c>
      <c r="HS25" s="22">
        <v>43.7761</v>
      </c>
      <c r="HT25" s="22">
        <v>45.954320000000003</v>
      </c>
      <c r="HU25" s="22">
        <v>305.43799000000001</v>
      </c>
      <c r="HV25" s="25">
        <v>0.19752</v>
      </c>
      <c r="HW25" s="21"/>
      <c r="HX25" s="22"/>
      <c r="HY25" s="22">
        <v>47.024999999999999</v>
      </c>
      <c r="HZ25" s="22">
        <v>47.024999999999999</v>
      </c>
      <c r="IA25" s="22">
        <v>47.024999999999999</v>
      </c>
      <c r="IB25" s="22"/>
      <c r="IC25" s="22">
        <v>44.46</v>
      </c>
      <c r="ID25" s="22"/>
      <c r="IE25" s="22">
        <v>44.46</v>
      </c>
      <c r="IF25" s="30">
        <v>45.6</v>
      </c>
      <c r="IG25" s="22">
        <v>88.92</v>
      </c>
      <c r="IH25" s="25"/>
      <c r="II25" s="22">
        <v>44.46</v>
      </c>
      <c r="IJ25" s="22">
        <v>51.3</v>
      </c>
      <c r="IK25" s="22"/>
      <c r="IL25" s="22">
        <v>51.3</v>
      </c>
      <c r="IM25" s="22">
        <v>51.3</v>
      </c>
      <c r="IN25" s="22">
        <v>51.3</v>
      </c>
      <c r="IO25" s="22">
        <v>0</v>
      </c>
      <c r="IP25" s="22">
        <v>51.3</v>
      </c>
      <c r="IQ25" s="22">
        <v>0</v>
      </c>
      <c r="IR25" s="22">
        <v>0</v>
      </c>
      <c r="IS25" s="22" t="s">
        <v>36</v>
      </c>
      <c r="IT25" s="22">
        <v>0</v>
      </c>
      <c r="IU25" s="22" t="s">
        <v>36</v>
      </c>
      <c r="IV25" s="22" t="s">
        <v>36</v>
      </c>
      <c r="IW25" s="22" t="s">
        <v>36</v>
      </c>
      <c r="IX25" s="22" t="s">
        <v>36</v>
      </c>
      <c r="IY25" s="22" t="s">
        <v>36</v>
      </c>
      <c r="IZ25" s="22" t="s">
        <v>36</v>
      </c>
      <c r="JA25" s="22" t="s">
        <v>36</v>
      </c>
      <c r="JB25" s="22" t="s">
        <v>36</v>
      </c>
      <c r="JC25" s="22" t="s">
        <v>36</v>
      </c>
      <c r="JD25" s="22" t="s">
        <v>36</v>
      </c>
      <c r="JE25" s="22" t="s">
        <v>36</v>
      </c>
      <c r="JF25" s="22" t="s">
        <v>36</v>
      </c>
      <c r="JG25" s="22" t="s">
        <v>36</v>
      </c>
      <c r="JH25" s="22" t="s">
        <v>36</v>
      </c>
      <c r="JI25" s="22" t="s">
        <v>36</v>
      </c>
      <c r="JJ25" s="22" t="s">
        <v>36</v>
      </c>
      <c r="JK25" s="22" t="s">
        <v>36</v>
      </c>
      <c r="JL25" s="22" t="s">
        <v>36</v>
      </c>
    </row>
    <row r="26" spans="2:272" s="3" customFormat="1" ht="13.5" x14ac:dyDescent="0.2">
      <c r="B26" s="20" t="s">
        <v>21</v>
      </c>
      <c r="C26" s="21">
        <v>866.53800000000001</v>
      </c>
      <c r="D26" s="22">
        <v>851.37599999999998</v>
      </c>
      <c r="E26" s="22">
        <v>740.15800000000002</v>
      </c>
      <c r="F26" s="22">
        <v>565.85900000000004</v>
      </c>
      <c r="G26" s="22">
        <v>585.971</v>
      </c>
      <c r="H26" s="22">
        <v>360.82600000000002</v>
      </c>
      <c r="I26" s="22">
        <v>389.8</v>
      </c>
      <c r="J26" s="22">
        <v>362.29500000000002</v>
      </c>
      <c r="K26" s="22">
        <v>393.267</v>
      </c>
      <c r="L26" s="22">
        <v>350.142</v>
      </c>
      <c r="M26" s="22">
        <v>332.54899999999998</v>
      </c>
      <c r="N26" s="23">
        <v>357.04399999999998</v>
      </c>
      <c r="O26" s="24">
        <v>297.71600000000001</v>
      </c>
      <c r="P26" s="22">
        <v>62.928999999999995</v>
      </c>
      <c r="Q26" s="22">
        <v>77.326000000000008</v>
      </c>
      <c r="R26" s="22">
        <v>79.826999999999998</v>
      </c>
      <c r="S26" s="22">
        <v>85.53</v>
      </c>
      <c r="T26" s="22">
        <v>98.656999999999996</v>
      </c>
      <c r="U26" s="22">
        <v>76.861000000000004</v>
      </c>
      <c r="V26" s="22">
        <v>80.677999999999997</v>
      </c>
      <c r="W26" s="22">
        <v>92.84</v>
      </c>
      <c r="X26" s="22">
        <v>98.171999999999997</v>
      </c>
      <c r="Y26" s="22">
        <v>94.819000000000003</v>
      </c>
      <c r="Z26" s="25">
        <v>104.494</v>
      </c>
      <c r="AA26" s="21">
        <v>64.177999999999997</v>
      </c>
      <c r="AB26" s="22">
        <v>70.093999999999994</v>
      </c>
      <c r="AC26" s="22">
        <v>98.171999999999997</v>
      </c>
      <c r="AD26" s="22">
        <v>102.614</v>
      </c>
      <c r="AE26" s="22">
        <v>92.82</v>
      </c>
      <c r="AF26" s="22">
        <v>81.204999999999998</v>
      </c>
      <c r="AG26" s="22">
        <v>80.691000000000003</v>
      </c>
      <c r="AH26" s="22">
        <v>91.852000000000004</v>
      </c>
      <c r="AI26" s="22">
        <v>86.557000000000002</v>
      </c>
      <c r="AJ26" s="22">
        <v>91.709000000000003</v>
      </c>
      <c r="AK26" s="22">
        <v>100.39400000000001</v>
      </c>
      <c r="AL26" s="23">
        <v>84.325999999999993</v>
      </c>
      <c r="AM26" s="24">
        <v>76.790000000000006</v>
      </c>
      <c r="AN26" s="22">
        <v>70.222999999999999</v>
      </c>
      <c r="AO26" s="22">
        <v>92.034999999999997</v>
      </c>
      <c r="AP26" s="22">
        <v>87.408000000000001</v>
      </c>
      <c r="AQ26" s="22">
        <v>100.623</v>
      </c>
      <c r="AR26" s="22">
        <v>77.353999999999999</v>
      </c>
      <c r="AS26" s="22">
        <v>84.573999999999998</v>
      </c>
      <c r="AT26" s="22">
        <v>99.781000000000006</v>
      </c>
      <c r="AU26" s="22">
        <v>80.477000000000004</v>
      </c>
      <c r="AV26" s="22">
        <v>82.894000000000005</v>
      </c>
      <c r="AW26" s="22">
        <v>99.653000000000006</v>
      </c>
      <c r="AX26" s="25">
        <v>81.516000000000005</v>
      </c>
      <c r="AY26" s="21">
        <v>94.578000000000003</v>
      </c>
      <c r="AZ26" s="22">
        <v>57.960999999999999</v>
      </c>
      <c r="BA26" s="22">
        <v>99.75</v>
      </c>
      <c r="BB26" s="22">
        <v>79.759</v>
      </c>
      <c r="BC26" s="22">
        <v>92.936999999999998</v>
      </c>
      <c r="BD26" s="22">
        <v>88.808000000000007</v>
      </c>
      <c r="BE26" s="22">
        <v>83.748000000000005</v>
      </c>
      <c r="BF26" s="22">
        <v>74.715000000000003</v>
      </c>
      <c r="BG26" s="22">
        <v>97.168999999999997</v>
      </c>
      <c r="BH26" s="22">
        <v>102.152</v>
      </c>
      <c r="BI26" s="22">
        <v>87.686999999999998</v>
      </c>
      <c r="BJ26" s="23">
        <v>100.473</v>
      </c>
      <c r="BK26" s="24">
        <v>102.06100000000001</v>
      </c>
      <c r="BL26" s="22">
        <v>81.447999999999993</v>
      </c>
      <c r="BM26" s="22">
        <v>87.721999999999994</v>
      </c>
      <c r="BN26" s="22">
        <v>101.926</v>
      </c>
      <c r="BO26" s="22">
        <v>90.698999999999998</v>
      </c>
      <c r="BP26" s="22">
        <v>88.808000000000007</v>
      </c>
      <c r="BQ26" s="22">
        <v>92.81</v>
      </c>
      <c r="BR26" s="22">
        <v>88.802000000000007</v>
      </c>
      <c r="BS26" s="22">
        <v>82.453000000000003</v>
      </c>
      <c r="BT26" s="22">
        <v>98.153999999999996</v>
      </c>
      <c r="BU26" s="22">
        <v>96.972999999999999</v>
      </c>
      <c r="BV26" s="25">
        <v>88.366009999999989</v>
      </c>
      <c r="BW26" s="21">
        <v>83.64</v>
      </c>
      <c r="BX26" s="22">
        <v>80.724000000000004</v>
      </c>
      <c r="BY26" s="22">
        <v>98.882999999999996</v>
      </c>
      <c r="BZ26" s="22">
        <v>96.903000000000006</v>
      </c>
      <c r="CA26" s="22">
        <v>106.625</v>
      </c>
      <c r="CB26" s="22">
        <v>97.635999999999996</v>
      </c>
      <c r="CC26" s="22">
        <v>87.655999999999992</v>
      </c>
      <c r="CD26" s="22">
        <v>99.043999999999997</v>
      </c>
      <c r="CE26" s="22">
        <v>102.36</v>
      </c>
      <c r="CF26" s="22">
        <v>268.476</v>
      </c>
      <c r="CG26" s="22">
        <v>137.846</v>
      </c>
      <c r="CH26" s="23">
        <v>102.16200000000001</v>
      </c>
      <c r="CI26" s="24">
        <v>82.654579999999996</v>
      </c>
      <c r="CJ26" s="22">
        <v>75.816980000000001</v>
      </c>
      <c r="CK26" s="22">
        <v>100.40219999999999</v>
      </c>
      <c r="CL26" s="22">
        <v>99.272750000000002</v>
      </c>
      <c r="CM26" s="22">
        <v>99.00094</v>
      </c>
      <c r="CN26" s="22">
        <v>111.61477000000001</v>
      </c>
      <c r="CO26" s="22">
        <v>109.30304</v>
      </c>
      <c r="CP26" s="22">
        <v>109.50403999999999</v>
      </c>
      <c r="CQ26" s="22">
        <v>101.43536</v>
      </c>
      <c r="CR26" s="22">
        <v>116.67669000000001</v>
      </c>
      <c r="CS26" s="22">
        <v>120.05744</v>
      </c>
      <c r="CT26" s="25">
        <v>95.455860000000001</v>
      </c>
      <c r="CU26" s="21">
        <v>79.049960000000013</v>
      </c>
      <c r="CV26" s="22">
        <v>89.904889999999995</v>
      </c>
      <c r="CW26" s="22">
        <v>98.347610000000003</v>
      </c>
      <c r="CX26" s="22">
        <v>82.618020000000001</v>
      </c>
      <c r="CY26" s="22">
        <v>76.185460000000006</v>
      </c>
      <c r="CZ26" s="22">
        <v>92.959279999999993</v>
      </c>
      <c r="DA26" s="22">
        <v>70.39882999999999</v>
      </c>
      <c r="DB26" s="22">
        <v>81.259270000000001</v>
      </c>
      <c r="DC26" s="22">
        <v>86.508289999999988</v>
      </c>
      <c r="DD26" s="22">
        <v>69.314679999999996</v>
      </c>
      <c r="DE26" s="22">
        <v>56.251150000000003</v>
      </c>
      <c r="DF26" s="23">
        <v>77.308679999999995</v>
      </c>
      <c r="DG26" s="24">
        <v>80.267970000000005</v>
      </c>
      <c r="DH26" s="22">
        <v>66.401420000000002</v>
      </c>
      <c r="DI26" s="22">
        <v>61.779789999999998</v>
      </c>
      <c r="DJ26" s="22">
        <v>24.93553</v>
      </c>
      <c r="DK26" s="22">
        <v>84.32204999999999</v>
      </c>
      <c r="DL26" s="22">
        <v>53.33184</v>
      </c>
      <c r="DM26" s="22">
        <v>55.238800000000005</v>
      </c>
      <c r="DN26" s="22">
        <v>67.273910000000001</v>
      </c>
      <c r="DO26" s="22">
        <v>54.663359999999997</v>
      </c>
      <c r="DP26" s="22">
        <v>71.167469999999994</v>
      </c>
      <c r="DQ26" s="22">
        <v>20.8353</v>
      </c>
      <c r="DR26" s="25"/>
      <c r="DS26" s="21">
        <v>80.267970000000005</v>
      </c>
      <c r="DT26" s="22">
        <v>66.401420000000002</v>
      </c>
      <c r="DU26" s="22">
        <v>61.779789999999998</v>
      </c>
      <c r="DV26" s="22">
        <v>24.93553</v>
      </c>
      <c r="DW26" s="22">
        <v>84.32204999999999</v>
      </c>
      <c r="DX26" s="22">
        <v>53.33184</v>
      </c>
      <c r="DY26" s="22">
        <v>55.238800000000005</v>
      </c>
      <c r="DZ26" s="22">
        <v>67.273910000000001</v>
      </c>
      <c r="EA26" s="22">
        <v>54.663359999999997</v>
      </c>
      <c r="EB26" s="22">
        <v>71.167469999999994</v>
      </c>
      <c r="EC26" s="22">
        <v>20.8353</v>
      </c>
      <c r="ED26" s="23"/>
      <c r="EE26" s="24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5"/>
      <c r="EQ26" s="21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3"/>
      <c r="FC26" s="24"/>
      <c r="FD26" s="22"/>
      <c r="FE26" s="22"/>
      <c r="FF26" s="22"/>
      <c r="FG26" s="22"/>
      <c r="FH26" s="22"/>
      <c r="FI26" s="22"/>
      <c r="FJ26" s="22"/>
      <c r="FK26" s="22"/>
      <c r="FL26" s="22"/>
      <c r="FM26" s="22">
        <v>0.45084999999999997</v>
      </c>
      <c r="FN26" s="23"/>
      <c r="FO26" s="46"/>
      <c r="FP26" s="22"/>
      <c r="FQ26" s="22"/>
      <c r="FR26" s="22"/>
      <c r="FS26" s="22">
        <v>2.5116700000000001</v>
      </c>
      <c r="FT26" s="22"/>
      <c r="FU26" s="22"/>
      <c r="FV26" s="22"/>
      <c r="FW26" s="22"/>
      <c r="FX26" s="22"/>
      <c r="FY26" s="22"/>
      <c r="FZ26" s="25"/>
      <c r="GA26" s="21">
        <v>4.8071200000000003</v>
      </c>
      <c r="GB26" s="22">
        <v>1.35799</v>
      </c>
      <c r="GC26" s="22"/>
      <c r="GD26" s="22">
        <v>42.28772</v>
      </c>
      <c r="GE26" s="22">
        <v>1.8329200439453119</v>
      </c>
      <c r="GF26" s="22"/>
      <c r="GG26" s="22">
        <v>0.18621000000000001</v>
      </c>
      <c r="GH26" s="22"/>
      <c r="GI26" s="22"/>
      <c r="GJ26" s="22"/>
      <c r="GK26" s="22"/>
      <c r="GL26" s="25"/>
      <c r="GM26" s="21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5"/>
      <c r="GY26" s="21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5"/>
      <c r="HW26" s="21"/>
      <c r="HX26" s="22"/>
      <c r="HY26" s="22"/>
      <c r="HZ26" s="22"/>
      <c r="IA26" s="22"/>
      <c r="IB26" s="22"/>
      <c r="IC26" s="22"/>
      <c r="ID26" s="22"/>
      <c r="IE26" s="22"/>
      <c r="IF26" s="30" t="s">
        <v>36</v>
      </c>
      <c r="IG26" s="22"/>
      <c r="IH26" s="25"/>
      <c r="II26" s="22"/>
      <c r="IJ26" s="22" t="s">
        <v>36</v>
      </c>
      <c r="IK26" s="22"/>
      <c r="IL26" s="22" t="s">
        <v>36</v>
      </c>
      <c r="IM26" s="22" t="s">
        <v>36</v>
      </c>
      <c r="IN26" s="22" t="s">
        <v>36</v>
      </c>
      <c r="IO26" s="22" t="s">
        <v>36</v>
      </c>
      <c r="IP26" s="22" t="s">
        <v>36</v>
      </c>
      <c r="IQ26" s="22" t="s">
        <v>36</v>
      </c>
      <c r="IR26" s="22" t="s">
        <v>36</v>
      </c>
      <c r="IS26" s="22" t="s">
        <v>36</v>
      </c>
      <c r="IT26" s="22" t="s">
        <v>36</v>
      </c>
      <c r="IU26" s="22" t="s">
        <v>36</v>
      </c>
      <c r="IV26" s="22" t="s">
        <v>36</v>
      </c>
      <c r="IW26" s="22" t="s">
        <v>36</v>
      </c>
      <c r="IX26" s="22" t="s">
        <v>36</v>
      </c>
      <c r="IY26" s="22" t="s">
        <v>36</v>
      </c>
      <c r="IZ26" s="22" t="s">
        <v>36</v>
      </c>
      <c r="JA26" s="22"/>
      <c r="JB26" s="22">
        <v>1E-3</v>
      </c>
      <c r="JC26" s="22" t="s">
        <v>36</v>
      </c>
      <c r="JD26" s="22" t="s">
        <v>36</v>
      </c>
      <c r="JE26" s="22" t="s">
        <v>36</v>
      </c>
      <c r="JF26" s="22">
        <v>0.10203</v>
      </c>
      <c r="JG26" s="22" t="s">
        <v>36</v>
      </c>
      <c r="JH26" s="22" t="s">
        <v>36</v>
      </c>
      <c r="JI26" s="22" t="s">
        <v>36</v>
      </c>
      <c r="JJ26" s="22" t="s">
        <v>36</v>
      </c>
      <c r="JK26" s="22" t="s">
        <v>36</v>
      </c>
      <c r="JL26" s="22" t="s">
        <v>36</v>
      </c>
    </row>
    <row r="27" spans="2:272" s="3" customFormat="1" ht="13.5" x14ac:dyDescent="0.2">
      <c r="B27" s="20" t="s">
        <v>9</v>
      </c>
      <c r="C27" s="21"/>
      <c r="D27" s="22">
        <v>0.499</v>
      </c>
      <c r="E27" s="22"/>
      <c r="F27" s="22"/>
      <c r="G27" s="22"/>
      <c r="H27" s="22">
        <v>0.75900000000000001</v>
      </c>
      <c r="I27" s="22"/>
      <c r="J27" s="22"/>
      <c r="K27" s="22">
        <v>0.48499999999999999</v>
      </c>
      <c r="L27" s="22"/>
      <c r="M27" s="22"/>
      <c r="N27" s="23">
        <v>1.7829999999999999</v>
      </c>
      <c r="O27" s="24"/>
      <c r="P27" s="22"/>
      <c r="Q27" s="22"/>
      <c r="R27" s="22">
        <v>0.93900000000000006</v>
      </c>
      <c r="S27" s="22"/>
      <c r="T27" s="22"/>
      <c r="U27" s="22">
        <v>0.39200000000000002</v>
      </c>
      <c r="V27" s="22"/>
      <c r="W27" s="22"/>
      <c r="X27" s="22">
        <v>0.44800000000000001</v>
      </c>
      <c r="Y27" s="22"/>
      <c r="Z27" s="25">
        <v>1.927</v>
      </c>
      <c r="AA27" s="21">
        <v>17.655999999999999</v>
      </c>
      <c r="AB27" s="22"/>
      <c r="AC27" s="22"/>
      <c r="AD27" s="22">
        <v>0.66200000000000003</v>
      </c>
      <c r="AE27" s="22"/>
      <c r="AF27" s="22"/>
      <c r="AG27" s="22"/>
      <c r="AH27" s="22">
        <v>4.0000000000000001E-3</v>
      </c>
      <c r="AI27" s="22"/>
      <c r="AJ27" s="22"/>
      <c r="AK27" s="22"/>
      <c r="AL27" s="23"/>
      <c r="AM27" s="24"/>
      <c r="AN27" s="22"/>
      <c r="AO27" s="22">
        <v>4.5999999999999999E-2</v>
      </c>
      <c r="AP27" s="22"/>
      <c r="AQ27" s="22"/>
      <c r="AR27" s="22">
        <v>0.126</v>
      </c>
      <c r="AS27" s="22">
        <v>6.6000000000000003E-2</v>
      </c>
      <c r="AT27" s="22">
        <v>1.357</v>
      </c>
      <c r="AU27" s="22">
        <v>1.212</v>
      </c>
      <c r="AV27" s="22"/>
      <c r="AW27" s="22"/>
      <c r="AX27" s="25">
        <v>0.47499999999999998</v>
      </c>
      <c r="AY27" s="21">
        <v>0.57399999999999995</v>
      </c>
      <c r="AZ27" s="22">
        <v>0.27300000000000002</v>
      </c>
      <c r="BA27" s="22"/>
      <c r="BB27" s="22">
        <v>2E-3</v>
      </c>
      <c r="BC27" s="22">
        <v>0.77700000000000002</v>
      </c>
      <c r="BD27" s="22"/>
      <c r="BE27" s="22">
        <v>3.339</v>
      </c>
      <c r="BF27" s="22">
        <v>17.297000000000001</v>
      </c>
      <c r="BG27" s="22">
        <v>3.1E-2</v>
      </c>
      <c r="BH27" s="22">
        <v>2.2090000000000001</v>
      </c>
      <c r="BI27" s="22">
        <v>0.70499999999999996</v>
      </c>
      <c r="BJ27" s="23">
        <v>4.09</v>
      </c>
      <c r="BK27" s="24">
        <v>1.5569999999999999</v>
      </c>
      <c r="BL27" s="22"/>
      <c r="BM27" s="22">
        <v>10.377000000000001</v>
      </c>
      <c r="BN27" s="22">
        <v>31.270999999999997</v>
      </c>
      <c r="BO27" s="22">
        <v>4.9409999999999998</v>
      </c>
      <c r="BP27" s="22">
        <v>0.72899999999999998</v>
      </c>
      <c r="BQ27" s="22">
        <v>7.2810000000000006</v>
      </c>
      <c r="BR27" s="22">
        <v>13.315</v>
      </c>
      <c r="BS27" s="22">
        <v>2.2160000000000002</v>
      </c>
      <c r="BT27" s="22">
        <v>231.55600000000001</v>
      </c>
      <c r="BU27" s="22">
        <v>3.5019999999999998</v>
      </c>
      <c r="BV27" s="25">
        <v>0.12391000000000001</v>
      </c>
      <c r="BW27" s="21"/>
      <c r="BX27" s="22">
        <v>3.6280000000000001</v>
      </c>
      <c r="BY27" s="22">
        <v>0.67100000000000004</v>
      </c>
      <c r="BZ27" s="22"/>
      <c r="CA27" s="22">
        <v>1.004</v>
      </c>
      <c r="CB27" s="22">
        <v>6.3090000000000002</v>
      </c>
      <c r="CC27" s="22">
        <v>0.75600000000000001</v>
      </c>
      <c r="CD27" s="22"/>
      <c r="CE27" s="22">
        <v>2.5230000000000001</v>
      </c>
      <c r="CF27" s="22"/>
      <c r="CG27" s="22"/>
      <c r="CH27" s="23">
        <v>3.6539999999999999</v>
      </c>
      <c r="CI27" s="24">
        <v>129.75292000000002</v>
      </c>
      <c r="CJ27" s="22">
        <v>254.60264000000001</v>
      </c>
      <c r="CK27" s="22">
        <v>40.397980000000004</v>
      </c>
      <c r="CL27" s="22">
        <v>120.84666000000001</v>
      </c>
      <c r="CM27" s="22">
        <v>18.475389999999997</v>
      </c>
      <c r="CN27" s="22">
        <v>22.339669999999998</v>
      </c>
      <c r="CO27" s="22">
        <v>158.88031000000001</v>
      </c>
      <c r="CP27" s="22">
        <v>109.52243999999999</v>
      </c>
      <c r="CQ27" s="22">
        <v>27.878169999999997</v>
      </c>
      <c r="CR27" s="22">
        <v>148.69286999999997</v>
      </c>
      <c r="CS27" s="22">
        <v>95.859100000000012</v>
      </c>
      <c r="CT27" s="25">
        <v>218.04783</v>
      </c>
      <c r="CU27" s="21">
        <v>127.49803</v>
      </c>
      <c r="CV27" s="22">
        <v>121.14345</v>
      </c>
      <c r="CW27" s="22">
        <v>95.795090000000002</v>
      </c>
      <c r="CX27" s="22">
        <v>155.80270999999999</v>
      </c>
      <c r="CY27" s="22">
        <v>191.95627000000002</v>
      </c>
      <c r="CZ27" s="22">
        <v>242.58188000000001</v>
      </c>
      <c r="DA27" s="22">
        <v>208.82061000000002</v>
      </c>
      <c r="DB27" s="22">
        <v>133.81</v>
      </c>
      <c r="DC27" s="22"/>
      <c r="DD27" s="22">
        <v>157.93531000000002</v>
      </c>
      <c r="DE27" s="22">
        <v>205.44169000000002</v>
      </c>
      <c r="DF27" s="23">
        <v>245.65258</v>
      </c>
      <c r="DG27" s="24">
        <v>185.57132000000001</v>
      </c>
      <c r="DH27" s="22">
        <v>346.81112000000002</v>
      </c>
      <c r="DI27" s="22">
        <v>371.19901000000004</v>
      </c>
      <c r="DJ27" s="22">
        <v>9.5941400000000012</v>
      </c>
      <c r="DK27" s="22">
        <v>89.36242</v>
      </c>
      <c r="DL27" s="22">
        <v>385.66655000000003</v>
      </c>
      <c r="DM27" s="22">
        <v>342.46582000000001</v>
      </c>
      <c r="DN27" s="22">
        <v>190.74338999999998</v>
      </c>
      <c r="DO27" s="22">
        <v>172.86923999999999</v>
      </c>
      <c r="DP27" s="22">
        <v>47.9848</v>
      </c>
      <c r="DQ27" s="22">
        <v>112.23289</v>
      </c>
      <c r="DR27" s="25">
        <v>148.53375</v>
      </c>
      <c r="DS27" s="21">
        <v>185.57132000000001</v>
      </c>
      <c r="DT27" s="22">
        <v>346.81112000000002</v>
      </c>
      <c r="DU27" s="22">
        <v>371.19901000000004</v>
      </c>
      <c r="DV27" s="22">
        <v>9.5941400000000012</v>
      </c>
      <c r="DW27" s="22">
        <v>89.36242</v>
      </c>
      <c r="DX27" s="22">
        <v>385.66655000000003</v>
      </c>
      <c r="DY27" s="22">
        <v>342.46582000000001</v>
      </c>
      <c r="DZ27" s="22">
        <v>190.74338999999998</v>
      </c>
      <c r="EA27" s="22">
        <v>172.86923999999999</v>
      </c>
      <c r="EB27" s="22">
        <v>47.9848</v>
      </c>
      <c r="EC27" s="22">
        <v>112.23289</v>
      </c>
      <c r="ED27" s="23">
        <v>148.53375</v>
      </c>
      <c r="EE27" s="24">
        <v>71.719289999999987</v>
      </c>
      <c r="EF27" s="22"/>
      <c r="EG27" s="22">
        <v>0.27335999999999999</v>
      </c>
      <c r="EH27" s="22"/>
      <c r="EI27" s="22"/>
      <c r="EJ27" s="22">
        <v>11.27908</v>
      </c>
      <c r="EK27" s="22"/>
      <c r="EL27" s="22"/>
      <c r="EM27" s="22">
        <v>4.0840000000000001E-2</v>
      </c>
      <c r="EN27" s="22"/>
      <c r="EO27" s="22"/>
      <c r="EP27" s="25"/>
      <c r="EQ27" s="21"/>
      <c r="ER27" s="22"/>
      <c r="ES27" s="22">
        <v>15.62955</v>
      </c>
      <c r="ET27" s="22"/>
      <c r="EU27" s="22"/>
      <c r="EV27" s="22"/>
      <c r="EW27" s="22"/>
      <c r="EX27" s="22"/>
      <c r="EY27" s="22"/>
      <c r="EZ27" s="22">
        <v>17.96406</v>
      </c>
      <c r="FA27" s="22"/>
      <c r="FB27" s="23"/>
      <c r="FC27" s="24"/>
      <c r="FD27" s="22">
        <v>114.81547999999999</v>
      </c>
      <c r="FE27" s="22"/>
      <c r="FF27" s="22"/>
      <c r="FG27" s="22"/>
      <c r="FH27" s="22"/>
      <c r="FI27" s="22"/>
      <c r="FJ27" s="22"/>
      <c r="FK27" s="22"/>
      <c r="FL27" s="22"/>
      <c r="FM27" s="22"/>
      <c r="FN27" s="23"/>
      <c r="FO27" s="46"/>
      <c r="FP27" s="22"/>
      <c r="FQ27" s="22">
        <v>6.4189799999999995</v>
      </c>
      <c r="FR27" s="22"/>
      <c r="FS27" s="22"/>
      <c r="FT27" s="22"/>
      <c r="FU27" s="22">
        <v>66.266449999999992</v>
      </c>
      <c r="FV27" s="22"/>
      <c r="FW27" s="22">
        <v>63.112370000000006</v>
      </c>
      <c r="FX27" s="22"/>
      <c r="FY27" s="22">
        <v>60.92212</v>
      </c>
      <c r="FZ27" s="25">
        <f>VLOOKUP(B27,'[1]Tablas 2016'!$A$3:$N$27,13,FALSE)</f>
        <v>18.245049999999999</v>
      </c>
      <c r="GA27" s="21">
        <v>7.3350799999999996</v>
      </c>
      <c r="GB27" s="22"/>
      <c r="GC27" s="22"/>
      <c r="GD27" s="22">
        <v>24.337689999999998</v>
      </c>
      <c r="GE27" s="22"/>
      <c r="GF27" s="22"/>
      <c r="GG27" s="22">
        <v>26.366859999999999</v>
      </c>
      <c r="GH27" s="22">
        <v>4.5900600585937497</v>
      </c>
      <c r="GI27" s="22">
        <v>39.139550781250001</v>
      </c>
      <c r="GJ27" s="22">
        <v>38.590000000000003</v>
      </c>
      <c r="GK27" s="22">
        <v>37.666730468750004</v>
      </c>
      <c r="GL27" s="25">
        <v>76.7305390625</v>
      </c>
      <c r="GM27" s="21"/>
      <c r="GN27" s="22"/>
      <c r="GO27" s="22"/>
      <c r="GP27" s="22"/>
      <c r="GQ27" s="22">
        <v>0.79803999999999997</v>
      </c>
      <c r="GR27" s="22">
        <v>4.0350200000000003</v>
      </c>
      <c r="GS27" s="22"/>
      <c r="GT27" s="22"/>
      <c r="GU27" s="22"/>
      <c r="GV27" s="22"/>
      <c r="GW27" s="22"/>
      <c r="GX27" s="25"/>
      <c r="GY27" s="21"/>
      <c r="GZ27" s="22"/>
      <c r="HA27" s="22"/>
      <c r="HB27" s="22">
        <v>2.0121099999999998</v>
      </c>
      <c r="HC27" s="22"/>
      <c r="HD27" s="22"/>
      <c r="HE27" s="22"/>
      <c r="HF27" s="22"/>
      <c r="HG27" s="22">
        <v>6.8239999999999998</v>
      </c>
      <c r="HH27" s="22">
        <v>7.3600000000000002E-3</v>
      </c>
      <c r="HI27" s="22"/>
      <c r="HJ27" s="22"/>
      <c r="HK27" s="22"/>
      <c r="HL27" s="22"/>
      <c r="HM27" s="22">
        <v>0.35389999999999999</v>
      </c>
      <c r="HN27" s="22"/>
      <c r="HO27" s="22"/>
      <c r="HP27" s="22"/>
      <c r="HQ27" s="22"/>
      <c r="HR27" s="22"/>
      <c r="HS27" s="22"/>
      <c r="HT27" s="22"/>
      <c r="HU27" s="22"/>
      <c r="HV27" s="25"/>
      <c r="HW27" s="21"/>
      <c r="HX27" s="22"/>
      <c r="HY27" s="22"/>
      <c r="HZ27" s="22"/>
      <c r="IA27" s="22"/>
      <c r="IB27" s="22"/>
      <c r="IC27" s="22"/>
      <c r="ID27" s="22"/>
      <c r="IE27" s="22"/>
      <c r="IF27" s="30" t="s">
        <v>36</v>
      </c>
      <c r="IG27" s="22"/>
      <c r="IH27" s="25"/>
      <c r="II27" s="22"/>
      <c r="IJ27" s="22" t="s">
        <v>36</v>
      </c>
      <c r="IK27" s="22"/>
      <c r="IL27" s="22" t="s">
        <v>36</v>
      </c>
      <c r="IM27" s="22" t="s">
        <v>36</v>
      </c>
      <c r="IN27" s="22" t="s">
        <v>36</v>
      </c>
      <c r="IO27" s="22" t="s">
        <v>36</v>
      </c>
      <c r="IP27" s="22" t="s">
        <v>36</v>
      </c>
      <c r="IQ27" s="22" t="s">
        <v>36</v>
      </c>
      <c r="IR27" s="22" t="s">
        <v>36</v>
      </c>
      <c r="IS27" s="22" t="s">
        <v>36</v>
      </c>
      <c r="IT27" s="22" t="s">
        <v>36</v>
      </c>
      <c r="IU27" s="22" t="s">
        <v>36</v>
      </c>
      <c r="IV27" s="22" t="s">
        <v>36</v>
      </c>
      <c r="IW27" s="22" t="s">
        <v>36</v>
      </c>
      <c r="IX27" s="22" t="s">
        <v>36</v>
      </c>
      <c r="IY27" s="22" t="s">
        <v>36</v>
      </c>
      <c r="IZ27" s="22" t="s">
        <v>36</v>
      </c>
      <c r="JA27" s="22" t="s">
        <v>36</v>
      </c>
      <c r="JB27" s="22" t="s">
        <v>36</v>
      </c>
      <c r="JC27" s="22" t="s">
        <v>36</v>
      </c>
      <c r="JD27" s="22" t="s">
        <v>36</v>
      </c>
      <c r="JE27" s="22" t="s">
        <v>36</v>
      </c>
      <c r="JF27" s="22">
        <v>3.8249999999999999E-2</v>
      </c>
      <c r="JG27" s="22" t="s">
        <v>36</v>
      </c>
      <c r="JH27" s="22" t="s">
        <v>36</v>
      </c>
      <c r="JI27" s="22" t="s">
        <v>36</v>
      </c>
      <c r="JJ27" s="22" t="s">
        <v>36</v>
      </c>
      <c r="JK27" s="22" t="s">
        <v>36</v>
      </c>
      <c r="JL27" s="22" t="s">
        <v>36</v>
      </c>
    </row>
    <row r="28" spans="2:272" s="3" customFormat="1" ht="13.5" x14ac:dyDescent="0.2">
      <c r="B28" s="20" t="s">
        <v>10</v>
      </c>
      <c r="C28" s="21">
        <v>312.53299999999996</v>
      </c>
      <c r="D28" s="22">
        <v>223.95500000000001</v>
      </c>
      <c r="E28" s="22">
        <v>143.423</v>
      </c>
      <c r="F28" s="22">
        <v>165.22900000000001</v>
      </c>
      <c r="G28" s="22">
        <v>166.779</v>
      </c>
      <c r="H28" s="22">
        <v>110.08199999999999</v>
      </c>
      <c r="I28" s="22">
        <v>165.12299999999999</v>
      </c>
      <c r="J28" s="22">
        <v>165.12299999999999</v>
      </c>
      <c r="K28" s="22">
        <v>114.684</v>
      </c>
      <c r="L28" s="22">
        <v>181.61799999999999</v>
      </c>
      <c r="M28" s="22">
        <v>52.64</v>
      </c>
      <c r="N28" s="23">
        <v>218.16600000000003</v>
      </c>
      <c r="O28" s="24">
        <v>51.48</v>
      </c>
      <c r="P28" s="22">
        <v>150.26300000000001</v>
      </c>
      <c r="Q28" s="22">
        <v>137.52500000000001</v>
      </c>
      <c r="R28" s="22">
        <v>183.71</v>
      </c>
      <c r="S28" s="22">
        <v>141.63900000000001</v>
      </c>
      <c r="T28" s="22">
        <v>94.438000000000002</v>
      </c>
      <c r="U28" s="22">
        <v>211.964</v>
      </c>
      <c r="V28" s="22">
        <v>98.441000000000003</v>
      </c>
      <c r="W28" s="22">
        <v>137.02799999999999</v>
      </c>
      <c r="X28" s="22">
        <v>245.23</v>
      </c>
      <c r="Y28" s="22">
        <v>138.559</v>
      </c>
      <c r="Z28" s="25">
        <v>224.10199999999998</v>
      </c>
      <c r="AA28" s="21">
        <v>145.90600000000001</v>
      </c>
      <c r="AB28" s="22">
        <v>129.16999999999999</v>
      </c>
      <c r="AC28" s="22">
        <v>247.18</v>
      </c>
      <c r="AD28" s="22">
        <v>103.349</v>
      </c>
      <c r="AE28" s="22">
        <v>212.64699999999999</v>
      </c>
      <c r="AF28" s="22">
        <v>229.27600000000001</v>
      </c>
      <c r="AG28" s="22">
        <v>238.86799999999999</v>
      </c>
      <c r="AH28" s="22">
        <v>275.51700000000005</v>
      </c>
      <c r="AI28" s="22">
        <v>187.08199999999999</v>
      </c>
      <c r="AJ28" s="22">
        <v>134.25</v>
      </c>
      <c r="AK28" s="22">
        <v>209.17500000000001</v>
      </c>
      <c r="AL28" s="23">
        <v>164.04599999999999</v>
      </c>
      <c r="AM28" s="24">
        <v>216.328</v>
      </c>
      <c r="AN28" s="22">
        <v>99.825000000000003</v>
      </c>
      <c r="AO28" s="22">
        <v>263.50299999999999</v>
      </c>
      <c r="AP28" s="22">
        <v>140.75200000000001</v>
      </c>
      <c r="AQ28" s="22">
        <v>255.661</v>
      </c>
      <c r="AR28" s="22">
        <v>202.40100000000001</v>
      </c>
      <c r="AS28" s="22">
        <v>299.81799999999998</v>
      </c>
      <c r="AT28" s="22">
        <v>215.11700000000002</v>
      </c>
      <c r="AU28" s="22">
        <v>263.84399999999999</v>
      </c>
      <c r="AV28" s="22">
        <v>264.17700000000002</v>
      </c>
      <c r="AW28" s="22">
        <v>361.42899999999997</v>
      </c>
      <c r="AX28" s="25">
        <v>162.11699999999999</v>
      </c>
      <c r="AY28" s="21">
        <v>267.60700000000003</v>
      </c>
      <c r="AZ28" s="22">
        <v>201.98700000000002</v>
      </c>
      <c r="BA28" s="22">
        <v>283.48400000000004</v>
      </c>
      <c r="BB28" s="22">
        <v>245.678</v>
      </c>
      <c r="BC28" s="22">
        <v>308.88599999999997</v>
      </c>
      <c r="BD28" s="22">
        <v>311.73699999999997</v>
      </c>
      <c r="BE28" s="22">
        <v>532.59400000000005</v>
      </c>
      <c r="BF28" s="22">
        <v>368.35599999999999</v>
      </c>
      <c r="BG28" s="22">
        <v>227.655</v>
      </c>
      <c r="BH28" s="22">
        <v>232.90100000000001</v>
      </c>
      <c r="BI28" s="22">
        <v>366.95299999999997</v>
      </c>
      <c r="BJ28" s="23">
        <v>349.08199999999999</v>
      </c>
      <c r="BK28" s="24">
        <v>247.13</v>
      </c>
      <c r="BL28" s="22">
        <v>429.03</v>
      </c>
      <c r="BM28" s="22">
        <v>383.45499999999998</v>
      </c>
      <c r="BN28" s="22">
        <v>414.28500000000003</v>
      </c>
      <c r="BO28" s="22">
        <v>331.03100000000001</v>
      </c>
      <c r="BP28" s="22">
        <v>403.06599999999997</v>
      </c>
      <c r="BQ28" s="22">
        <v>558.88299999999992</v>
      </c>
      <c r="BR28" s="22">
        <v>518.55200000000002</v>
      </c>
      <c r="BS28" s="22">
        <v>527.22299999999996</v>
      </c>
      <c r="BT28" s="22">
        <v>657.24399999999991</v>
      </c>
      <c r="BU28" s="22">
        <v>721.47600000000011</v>
      </c>
      <c r="BV28" s="25">
        <v>516.70402000000001</v>
      </c>
      <c r="BW28" s="21">
        <v>659.1110000000001</v>
      </c>
      <c r="BX28" s="22">
        <v>522.35900000000004</v>
      </c>
      <c r="BY28" s="22">
        <v>775.83</v>
      </c>
      <c r="BZ28" s="22">
        <v>660.18599999999992</v>
      </c>
      <c r="CA28" s="22">
        <v>854.61099999999999</v>
      </c>
      <c r="CB28" s="22">
        <v>1048.664</v>
      </c>
      <c r="CC28" s="22">
        <v>947.13799999999992</v>
      </c>
      <c r="CD28" s="22">
        <v>947.36099999999999</v>
      </c>
      <c r="CE28" s="22">
        <v>383.40100000000001</v>
      </c>
      <c r="CF28" s="22">
        <v>774.98400000000004</v>
      </c>
      <c r="CG28" s="22">
        <v>749.32400000000007</v>
      </c>
      <c r="CH28" s="23">
        <v>837.93200000000002</v>
      </c>
      <c r="CI28" s="24">
        <v>777.40424999999993</v>
      </c>
      <c r="CJ28" s="22">
        <v>363.56945999999999</v>
      </c>
      <c r="CK28" s="22">
        <v>857.91597000000002</v>
      </c>
      <c r="CL28" s="22">
        <v>344.32745999999997</v>
      </c>
      <c r="CM28" s="22">
        <v>359.21121000000005</v>
      </c>
      <c r="CN28" s="22">
        <v>646.36421000000007</v>
      </c>
      <c r="CO28" s="22">
        <v>621.20830999999998</v>
      </c>
      <c r="CP28" s="22">
        <v>624.56911000000002</v>
      </c>
      <c r="CQ28" s="22">
        <v>921.32617999999991</v>
      </c>
      <c r="CR28" s="22">
        <v>782.21763999999996</v>
      </c>
      <c r="CS28" s="22">
        <v>628.3264999999999</v>
      </c>
      <c r="CT28" s="25">
        <v>759.70625999999993</v>
      </c>
      <c r="CU28" s="21">
        <v>831.28359</v>
      </c>
      <c r="CV28" s="22">
        <v>919.10363000000007</v>
      </c>
      <c r="CW28" s="22">
        <v>774.11123999999995</v>
      </c>
      <c r="CX28" s="22">
        <v>1270.38804</v>
      </c>
      <c r="CY28" s="22">
        <v>1109.5641900000001</v>
      </c>
      <c r="CZ28" s="22">
        <v>1199.40869</v>
      </c>
      <c r="DA28" s="22">
        <v>1309.88113</v>
      </c>
      <c r="DB28" s="22">
        <v>706.53115000000003</v>
      </c>
      <c r="DC28" s="22">
        <v>565.63551000000007</v>
      </c>
      <c r="DD28" s="22">
        <v>592.7248699999999</v>
      </c>
      <c r="DE28" s="22">
        <v>638.57795999999996</v>
      </c>
      <c r="DF28" s="23">
        <v>1257.1422600000001</v>
      </c>
      <c r="DG28" s="24">
        <v>1503.75668</v>
      </c>
      <c r="DH28" s="22">
        <v>409.84865999999994</v>
      </c>
      <c r="DI28" s="22">
        <v>1498.9970599999999</v>
      </c>
      <c r="DJ28" s="22">
        <v>1348.20532</v>
      </c>
      <c r="DK28" s="22">
        <v>1272.1014299999999</v>
      </c>
      <c r="DL28" s="22">
        <v>810.92832999999996</v>
      </c>
      <c r="DM28" s="22">
        <v>741.36104</v>
      </c>
      <c r="DN28" s="22">
        <v>1669.5679700000001</v>
      </c>
      <c r="DO28" s="22">
        <v>910.64486000000011</v>
      </c>
      <c r="DP28" s="22">
        <v>1450.7766300000001</v>
      </c>
      <c r="DQ28" s="22">
        <v>1048.1869799999999</v>
      </c>
      <c r="DR28" s="25">
        <v>1024.4612199999999</v>
      </c>
      <c r="DS28" s="21">
        <v>1503.75668</v>
      </c>
      <c r="DT28" s="22">
        <v>409.84865999999994</v>
      </c>
      <c r="DU28" s="22">
        <v>1498.9970599999999</v>
      </c>
      <c r="DV28" s="22">
        <v>1348.20532</v>
      </c>
      <c r="DW28" s="22">
        <v>1272.1014299999999</v>
      </c>
      <c r="DX28" s="22">
        <v>810.92832999999996</v>
      </c>
      <c r="DY28" s="22">
        <v>741.36104</v>
      </c>
      <c r="DZ28" s="22">
        <v>1669.5679700000001</v>
      </c>
      <c r="EA28" s="22">
        <v>910.64486000000011</v>
      </c>
      <c r="EB28" s="22">
        <v>1450.7766300000001</v>
      </c>
      <c r="EC28" s="22">
        <v>1048.1869799999999</v>
      </c>
      <c r="ED28" s="23">
        <v>1024.4612199999999</v>
      </c>
      <c r="EE28" s="24">
        <v>1275.43921</v>
      </c>
      <c r="EF28" s="22">
        <v>1211.8523299999999</v>
      </c>
      <c r="EG28" s="22">
        <v>593.50522000000001</v>
      </c>
      <c r="EH28" s="22">
        <v>1360.2461699999999</v>
      </c>
      <c r="EI28" s="22">
        <v>1272.21631</v>
      </c>
      <c r="EJ28" s="22">
        <v>888.15413000000001</v>
      </c>
      <c r="EK28" s="22">
        <v>1662.00739</v>
      </c>
      <c r="EL28" s="22">
        <v>1335.7715699999999</v>
      </c>
      <c r="EM28" s="22">
        <v>1440.5123000000001</v>
      </c>
      <c r="EN28" s="22">
        <v>740.34818000000007</v>
      </c>
      <c r="EO28" s="22">
        <v>73.823449999999994</v>
      </c>
      <c r="EP28" s="25">
        <v>1372.6867400000001</v>
      </c>
      <c r="EQ28" s="21">
        <v>1120.9311499999999</v>
      </c>
      <c r="ER28" s="22">
        <v>1396.04179</v>
      </c>
      <c r="ES28" s="22">
        <v>377.34563000000003</v>
      </c>
      <c r="ET28" s="22">
        <v>1186.16605</v>
      </c>
      <c r="EU28" s="22">
        <v>1239.0093400000001</v>
      </c>
      <c r="EV28" s="22">
        <v>1804.1569099999999</v>
      </c>
      <c r="EW28" s="22">
        <v>864.07511</v>
      </c>
      <c r="EX28" s="22">
        <v>542.27734999999996</v>
      </c>
      <c r="EY28" s="22">
        <v>993.22109</v>
      </c>
      <c r="EZ28" s="22">
        <v>1006.21372</v>
      </c>
      <c r="FA28" s="22">
        <v>321.54084999999998</v>
      </c>
      <c r="FB28" s="23">
        <v>206.60194999999999</v>
      </c>
      <c r="FC28" s="24">
        <v>244.72953999999999</v>
      </c>
      <c r="FD28" s="22">
        <v>167.13227000000001</v>
      </c>
      <c r="FE28" s="22">
        <v>472.28285</v>
      </c>
      <c r="FF28" s="22">
        <v>390.03672999999998</v>
      </c>
      <c r="FG28" s="22">
        <v>295.60942</v>
      </c>
      <c r="FH28" s="22">
        <v>368.03683000000001</v>
      </c>
      <c r="FI28" s="22">
        <v>408.48916000000003</v>
      </c>
      <c r="FJ28" s="22">
        <v>317.09962999999999</v>
      </c>
      <c r="FK28" s="22">
        <v>261.08496000000002</v>
      </c>
      <c r="FL28" s="22">
        <v>369.00828000000001</v>
      </c>
      <c r="FM28" s="22">
        <v>247.08636000000001</v>
      </c>
      <c r="FN28" s="23">
        <v>338.32056</v>
      </c>
      <c r="FO28" s="46">
        <v>209.73410999999999</v>
      </c>
      <c r="FP28" s="22">
        <v>276.45576</v>
      </c>
      <c r="FQ28" s="22">
        <v>257.22362999999996</v>
      </c>
      <c r="FR28" s="22">
        <v>367.73565000000002</v>
      </c>
      <c r="FS28" s="22">
        <v>388.03829999999999</v>
      </c>
      <c r="FT28" s="22">
        <v>797.40555000000006</v>
      </c>
      <c r="FU28" s="22">
        <v>970.44711000000007</v>
      </c>
      <c r="FV28" s="22">
        <v>837.09514999999988</v>
      </c>
      <c r="FW28" s="22">
        <v>766.00200999999993</v>
      </c>
      <c r="FX28" s="22">
        <v>804.17374999999993</v>
      </c>
      <c r="FY28" s="22">
        <v>1051.7970699999998</v>
      </c>
      <c r="FZ28" s="25">
        <f>VLOOKUP(B28,'[1]Tablas 2016'!$A$3:$N$27,13,FALSE)</f>
        <v>661.40986999999996</v>
      </c>
      <c r="GA28" s="21">
        <v>1161.98766</v>
      </c>
      <c r="GB28" s="22">
        <v>871.44320000000005</v>
      </c>
      <c r="GC28" s="22">
        <v>1242.1153100000001</v>
      </c>
      <c r="GD28" s="22">
        <v>869.4197999999999</v>
      </c>
      <c r="GE28" s="22">
        <v>1327.1293259429931</v>
      </c>
      <c r="GF28" s="22">
        <v>1251.7459296874999</v>
      </c>
      <c r="GG28" s="22">
        <v>1673.8447300000003</v>
      </c>
      <c r="GH28" s="22">
        <v>1214.24</v>
      </c>
      <c r="GI28" s="22">
        <v>874.8</v>
      </c>
      <c r="GJ28" s="22">
        <v>954.8</v>
      </c>
      <c r="GK28" s="22">
        <v>1184.7523969726562</v>
      </c>
      <c r="GL28" s="25">
        <v>1830.2756766357422</v>
      </c>
      <c r="GM28" s="21">
        <v>1295.4113300000001</v>
      </c>
      <c r="GN28" s="22">
        <v>1570.02909</v>
      </c>
      <c r="GO28" s="22">
        <v>699.36320000000001</v>
      </c>
      <c r="GP28" s="22">
        <v>1088.3484799999999</v>
      </c>
      <c r="GQ28" s="22">
        <v>766.29773</v>
      </c>
      <c r="GR28" s="22">
        <v>1226.8434299999999</v>
      </c>
      <c r="GS28" s="22">
        <v>1249.3994899999998</v>
      </c>
      <c r="GT28" s="22">
        <v>1441.1186800000003</v>
      </c>
      <c r="GU28" s="22">
        <v>790.70032000000003</v>
      </c>
      <c r="GV28" s="22">
        <v>550.69686999999999</v>
      </c>
      <c r="GW28" s="22">
        <v>609.1</v>
      </c>
      <c r="GX28" s="25"/>
      <c r="GY28" s="21">
        <v>601.76822000000004</v>
      </c>
      <c r="GZ28" s="22">
        <v>716.00576999999998</v>
      </c>
      <c r="HA28" s="22">
        <v>347.01893999999999</v>
      </c>
      <c r="HB28" s="22">
        <v>386.05259999999998</v>
      </c>
      <c r="HC28" s="22">
        <v>885.05630000000008</v>
      </c>
      <c r="HD28" s="22">
        <v>344.99675000000002</v>
      </c>
      <c r="HE28" s="22">
        <v>1059.84007</v>
      </c>
      <c r="HF28" s="22">
        <v>400.26799999999997</v>
      </c>
      <c r="HG28" s="22">
        <v>486.93700000000001</v>
      </c>
      <c r="HH28" s="22">
        <v>379.42885999999999</v>
      </c>
      <c r="HI28" s="22">
        <v>326.33733000000007</v>
      </c>
      <c r="HJ28" s="22">
        <v>335.95958000000002</v>
      </c>
      <c r="HK28" s="22">
        <v>406.99551000000002</v>
      </c>
      <c r="HL28" s="22">
        <v>173.70929999999998</v>
      </c>
      <c r="HM28" s="22">
        <v>346.41534999999999</v>
      </c>
      <c r="HN28" s="22">
        <v>39.458860000000001</v>
      </c>
      <c r="HO28" s="22">
        <v>176.17170000000002</v>
      </c>
      <c r="HP28" s="22">
        <v>202.78520999999998</v>
      </c>
      <c r="HQ28" s="22">
        <v>271.23048999999997</v>
      </c>
      <c r="HR28" s="22">
        <v>269.95245</v>
      </c>
      <c r="HS28" s="22">
        <v>358.31135999999998</v>
      </c>
      <c r="HT28" s="22">
        <v>103.34780000000001</v>
      </c>
      <c r="HU28" s="22">
        <v>217.11644000000001</v>
      </c>
      <c r="HV28" s="25">
        <v>176.78787</v>
      </c>
      <c r="HW28" s="21">
        <v>218.37672999999998</v>
      </c>
      <c r="HX28" s="22">
        <v>476.61070000000001</v>
      </c>
      <c r="HY28" s="22">
        <v>568.64913000000001</v>
      </c>
      <c r="HZ28" s="22">
        <v>982.42705000000001</v>
      </c>
      <c r="IA28" s="22">
        <v>102.01718999999999</v>
      </c>
      <c r="IB28" s="22">
        <v>170.41210999999998</v>
      </c>
      <c r="IC28" s="22">
        <v>434.90433999999999</v>
      </c>
      <c r="ID28" s="22">
        <v>889.85482000000002</v>
      </c>
      <c r="IE28" s="22">
        <v>990.69740000000002</v>
      </c>
      <c r="IF28" s="30">
        <v>1205.70208</v>
      </c>
      <c r="IG28" s="22">
        <v>1142.93109</v>
      </c>
      <c r="IH28" s="25">
        <v>1267.3165400000003</v>
      </c>
      <c r="II28" s="22">
        <v>1210.42498</v>
      </c>
      <c r="IJ28" s="22">
        <v>1394.6861100000001</v>
      </c>
      <c r="IK28" s="22">
        <v>1878.2016299999998</v>
      </c>
      <c r="IL28" s="22">
        <v>1678.5701200000001</v>
      </c>
      <c r="IM28" s="22">
        <v>2078.0373600000003</v>
      </c>
      <c r="IN28" s="22">
        <v>2218.2046300000002</v>
      </c>
      <c r="IO28" s="22">
        <v>1385.1391699999997</v>
      </c>
      <c r="IP28" s="22">
        <v>1794.9328600000001</v>
      </c>
      <c r="IQ28" s="22">
        <v>1641.9836500000004</v>
      </c>
      <c r="IR28" s="22">
        <v>859.63945000000001</v>
      </c>
      <c r="IS28" s="22">
        <v>1589.98999</v>
      </c>
      <c r="IT28" s="22">
        <v>1154.77151</v>
      </c>
      <c r="IU28" s="22">
        <v>1324.95597</v>
      </c>
      <c r="IV28" s="22">
        <v>1287.6658699999998</v>
      </c>
      <c r="IW28" s="22">
        <v>1616.91686</v>
      </c>
      <c r="IX28" s="22">
        <v>1087.5249999999999</v>
      </c>
      <c r="IY28" s="22">
        <v>1314.1312300000002</v>
      </c>
      <c r="IZ28" s="22">
        <v>862.20336999999995</v>
      </c>
      <c r="JA28" s="22">
        <v>1101.1885500000001</v>
      </c>
      <c r="JB28" s="22">
        <v>735.84240999999997</v>
      </c>
      <c r="JC28" s="22">
        <v>377.57688000000002</v>
      </c>
      <c r="JD28" s="22">
        <v>503.33112</v>
      </c>
      <c r="JE28" s="22">
        <v>843.59618</v>
      </c>
      <c r="JF28" s="22">
        <v>865.0009</v>
      </c>
      <c r="JG28" s="22">
        <v>1130.8568600000001</v>
      </c>
      <c r="JH28" s="22" t="s">
        <v>36</v>
      </c>
      <c r="JI28" s="22">
        <v>810.14377000000002</v>
      </c>
      <c r="JJ28" s="22">
        <v>465.21449000000001</v>
      </c>
      <c r="JK28" s="22">
        <v>99.780540000000002</v>
      </c>
      <c r="JL28" s="22">
        <v>255.78258000000002</v>
      </c>
    </row>
    <row r="29" spans="2:272" s="3" customFormat="1" ht="13.5" x14ac:dyDescent="0.2">
      <c r="B29" s="20" t="s">
        <v>26</v>
      </c>
      <c r="C29" s="21">
        <v>100.239</v>
      </c>
      <c r="D29" s="22">
        <v>30.087</v>
      </c>
      <c r="E29" s="22">
        <v>6.3460000000000001</v>
      </c>
      <c r="F29" s="22">
        <v>8.0999999999999989E-2</v>
      </c>
      <c r="G29" s="22">
        <v>30.013999999999999</v>
      </c>
      <c r="H29" s="22">
        <v>0.76900000000000002</v>
      </c>
      <c r="I29" s="22"/>
      <c r="J29" s="22">
        <v>1.736</v>
      </c>
      <c r="K29" s="22">
        <v>11.615</v>
      </c>
      <c r="L29" s="22">
        <v>1.175</v>
      </c>
      <c r="M29" s="22"/>
      <c r="N29" s="23">
        <v>28.243000000000002</v>
      </c>
      <c r="O29" s="24"/>
      <c r="P29" s="22"/>
      <c r="Q29" s="22">
        <v>4.1109999999999998</v>
      </c>
      <c r="R29" s="22">
        <v>14.436000000000002</v>
      </c>
      <c r="S29" s="22">
        <v>51.703999999999994</v>
      </c>
      <c r="T29" s="22">
        <v>78.515000000000001</v>
      </c>
      <c r="U29" s="22">
        <v>71.945999999999998</v>
      </c>
      <c r="V29" s="22">
        <v>25.85</v>
      </c>
      <c r="W29" s="22">
        <v>0.32799999999999996</v>
      </c>
      <c r="X29" s="22">
        <v>16.98</v>
      </c>
      <c r="Y29" s="22">
        <v>12.724</v>
      </c>
      <c r="Z29" s="25">
        <v>96.91</v>
      </c>
      <c r="AA29" s="21"/>
      <c r="AB29" s="22">
        <v>0.318</v>
      </c>
      <c r="AC29" s="22">
        <v>2.4E-2</v>
      </c>
      <c r="AD29" s="22">
        <v>57.445999999999998</v>
      </c>
      <c r="AE29" s="22">
        <v>21.891999999999999</v>
      </c>
      <c r="AF29" s="22">
        <v>54.832000000000001</v>
      </c>
      <c r="AG29" s="22">
        <v>2.101</v>
      </c>
      <c r="AH29" s="22">
        <v>13.838000000000001</v>
      </c>
      <c r="AI29" s="22">
        <v>106.63</v>
      </c>
      <c r="AJ29" s="22"/>
      <c r="AK29" s="22">
        <v>34.1</v>
      </c>
      <c r="AL29" s="23">
        <v>359.37800000000004</v>
      </c>
      <c r="AM29" s="24">
        <v>1.7450000000000001</v>
      </c>
      <c r="AN29" s="22">
        <v>0.183</v>
      </c>
      <c r="AO29" s="22">
        <v>119.02</v>
      </c>
      <c r="AP29" s="22">
        <v>146.88800000000001</v>
      </c>
      <c r="AQ29" s="22">
        <v>167.99099999999996</v>
      </c>
      <c r="AR29" s="22">
        <v>9.1870000000000012</v>
      </c>
      <c r="AS29" s="22">
        <v>164.73200000000003</v>
      </c>
      <c r="AT29" s="22">
        <v>177.68199999999999</v>
      </c>
      <c r="AU29" s="22">
        <v>141.809</v>
      </c>
      <c r="AV29" s="22"/>
      <c r="AW29" s="22">
        <v>76.835999999999999</v>
      </c>
      <c r="AX29" s="25">
        <v>308.59500000000003</v>
      </c>
      <c r="AY29" s="21">
        <v>38.587000000000003</v>
      </c>
      <c r="AZ29" s="22">
        <v>116.69199999999999</v>
      </c>
      <c r="BA29" s="22">
        <v>249.13499999999999</v>
      </c>
      <c r="BB29" s="22">
        <v>92.304000000000016</v>
      </c>
      <c r="BC29" s="22">
        <v>25.429000000000002</v>
      </c>
      <c r="BD29" s="22">
        <v>103.357</v>
      </c>
      <c r="BE29" s="22">
        <v>264.56199999999995</v>
      </c>
      <c r="BF29" s="22">
        <v>102.16</v>
      </c>
      <c r="BG29" s="22">
        <v>151.67099999999999</v>
      </c>
      <c r="BH29" s="22">
        <v>212.67</v>
      </c>
      <c r="BI29" s="22">
        <v>126.919</v>
      </c>
      <c r="BJ29" s="23">
        <v>171.15099999999998</v>
      </c>
      <c r="BK29" s="24">
        <v>123.337</v>
      </c>
      <c r="BL29" s="22">
        <v>73.236000000000004</v>
      </c>
      <c r="BM29" s="22">
        <v>132.60600000000002</v>
      </c>
      <c r="BN29" s="22">
        <v>93.74799999999999</v>
      </c>
      <c r="BO29" s="22">
        <v>100.28100000000001</v>
      </c>
      <c r="BP29" s="22">
        <v>223.48199999999997</v>
      </c>
      <c r="BQ29" s="22">
        <v>160.00399999999999</v>
      </c>
      <c r="BR29" s="22">
        <v>319.30200000000002</v>
      </c>
      <c r="BS29" s="22">
        <v>74.417000000000002</v>
      </c>
      <c r="BT29" s="22">
        <v>264.33700000000005</v>
      </c>
      <c r="BU29" s="22">
        <v>51.548999999999999</v>
      </c>
      <c r="BV29" s="25">
        <v>103.12669</v>
      </c>
      <c r="BW29" s="21">
        <v>161.27800000000002</v>
      </c>
      <c r="BX29" s="22">
        <v>69.438000000000002</v>
      </c>
      <c r="BY29" s="22">
        <v>134.84199999999998</v>
      </c>
      <c r="BZ29" s="22">
        <v>54.361999999999995</v>
      </c>
      <c r="CA29" s="22">
        <v>176.60499999999999</v>
      </c>
      <c r="CB29" s="22">
        <v>131.46900000000002</v>
      </c>
      <c r="CC29" s="22">
        <v>52.445</v>
      </c>
      <c r="CD29" s="22">
        <v>29.635000000000002</v>
      </c>
      <c r="CE29" s="22">
        <v>71.832999999999998</v>
      </c>
      <c r="CF29" s="22">
        <v>52.753999999999991</v>
      </c>
      <c r="CG29" s="22">
        <v>176.65</v>
      </c>
      <c r="CH29" s="23">
        <v>272.69</v>
      </c>
      <c r="CI29" s="24">
        <v>160.97086000000002</v>
      </c>
      <c r="CJ29" s="22">
        <v>91.250019999999992</v>
      </c>
      <c r="CK29" s="22">
        <v>279.30880000000002</v>
      </c>
      <c r="CL29" s="22">
        <v>152.09053999999998</v>
      </c>
      <c r="CM29" s="22">
        <v>92.995899999999992</v>
      </c>
      <c r="CN29" s="22">
        <v>139.11842000000001</v>
      </c>
      <c r="CO29" s="22">
        <v>110.84110999999999</v>
      </c>
      <c r="CP29" s="22">
        <v>129.16800000000001</v>
      </c>
      <c r="CQ29" s="22">
        <v>56.038359999999997</v>
      </c>
      <c r="CR29" s="22">
        <v>60.061959999999999</v>
      </c>
      <c r="CS29" s="22">
        <v>51.668750000000003</v>
      </c>
      <c r="CT29" s="25">
        <v>147.66571999999999</v>
      </c>
      <c r="CU29" s="21">
        <v>72.74618000000001</v>
      </c>
      <c r="CV29" s="22"/>
      <c r="CW29" s="22">
        <v>125.45222000000001</v>
      </c>
      <c r="CX29" s="22">
        <v>157.84920000000002</v>
      </c>
      <c r="CY29" s="22">
        <v>73.338769999999997</v>
      </c>
      <c r="CZ29" s="22">
        <v>161.16769999999997</v>
      </c>
      <c r="DA29" s="22">
        <v>51.382150000000003</v>
      </c>
      <c r="DB29" s="22">
        <v>87.243949999999998</v>
      </c>
      <c r="DC29" s="22">
        <v>132.47542999999999</v>
      </c>
      <c r="DD29" s="22">
        <v>176.92358999999996</v>
      </c>
      <c r="DE29" s="22">
        <v>69.331009999999992</v>
      </c>
      <c r="DF29" s="23">
        <v>215.53786000000002</v>
      </c>
      <c r="DG29" s="24">
        <v>78.454509999999985</v>
      </c>
      <c r="DH29" s="22">
        <v>67.473249999999993</v>
      </c>
      <c r="DI29" s="22">
        <v>32.102400000000003</v>
      </c>
      <c r="DJ29" s="22">
        <v>55.722830000000002</v>
      </c>
      <c r="DK29" s="22">
        <v>45.17362</v>
      </c>
      <c r="DL29" s="22">
        <v>97.096599999999995</v>
      </c>
      <c r="DM29" s="22">
        <v>176.83358000000001</v>
      </c>
      <c r="DN29" s="22">
        <v>221.92586</v>
      </c>
      <c r="DO29" s="22">
        <v>87.477990000000005</v>
      </c>
      <c r="DP29" s="22">
        <v>51.929549999999999</v>
      </c>
      <c r="DQ29" s="22">
        <v>118.05513000000001</v>
      </c>
      <c r="DR29" s="25">
        <v>219.84323999999998</v>
      </c>
      <c r="DS29" s="21">
        <v>78.454509999999985</v>
      </c>
      <c r="DT29" s="22">
        <v>67.473249999999993</v>
      </c>
      <c r="DU29" s="22">
        <v>32.102400000000003</v>
      </c>
      <c r="DV29" s="22">
        <v>55.722830000000002</v>
      </c>
      <c r="DW29" s="22">
        <v>45.17362</v>
      </c>
      <c r="DX29" s="22">
        <v>97.096599999999995</v>
      </c>
      <c r="DY29" s="22">
        <v>176.83358000000001</v>
      </c>
      <c r="DZ29" s="22">
        <v>221.92586</v>
      </c>
      <c r="EA29" s="22">
        <v>87.477990000000005</v>
      </c>
      <c r="EB29" s="22">
        <v>51.929549999999999</v>
      </c>
      <c r="EC29" s="22">
        <v>118.05513000000001</v>
      </c>
      <c r="ED29" s="23">
        <v>219.84323999999998</v>
      </c>
      <c r="EE29" s="24">
        <v>69.67362</v>
      </c>
      <c r="EF29" s="22">
        <v>93.907470000000018</v>
      </c>
      <c r="EG29" s="22">
        <v>109.75019000000002</v>
      </c>
      <c r="EH29" s="22">
        <v>58.116550000000004</v>
      </c>
      <c r="EI29" s="22">
        <v>57.639420000000001</v>
      </c>
      <c r="EJ29" s="22">
        <v>83.39388000000001</v>
      </c>
      <c r="EK29" s="22">
        <v>58.636719999999997</v>
      </c>
      <c r="EL29" s="22">
        <v>181.28128999999998</v>
      </c>
      <c r="EM29" s="22">
        <v>175.47372999999999</v>
      </c>
      <c r="EN29" s="22">
        <v>12.284559999999999</v>
      </c>
      <c r="EO29" s="22">
        <v>64.931970000000007</v>
      </c>
      <c r="EP29" s="25">
        <v>162.00272000000001</v>
      </c>
      <c r="EQ29" s="21">
        <v>141.27699000000001</v>
      </c>
      <c r="ER29" s="22"/>
      <c r="ES29" s="22">
        <v>129.82998000000001</v>
      </c>
      <c r="ET29" s="22"/>
      <c r="EU29" s="22">
        <v>62.069459999999999</v>
      </c>
      <c r="EV29" s="22">
        <v>94.897270000000006</v>
      </c>
      <c r="EW29" s="22"/>
      <c r="EX29" s="22">
        <v>63.381639999999997</v>
      </c>
      <c r="EY29" s="22">
        <v>65.671019999999999</v>
      </c>
      <c r="EZ29" s="22">
        <v>75.343190000000007</v>
      </c>
      <c r="FA29" s="22">
        <v>67.949799999999996</v>
      </c>
      <c r="FB29" s="23">
        <v>126.26694000000001</v>
      </c>
      <c r="FC29" s="24">
        <v>19.920010000000001</v>
      </c>
      <c r="FD29" s="22"/>
      <c r="FE29" s="22">
        <v>120.27842</v>
      </c>
      <c r="FF29" s="22">
        <v>21.836639999999999</v>
      </c>
      <c r="FG29" s="22">
        <v>68.040080000000003</v>
      </c>
      <c r="FH29" s="22"/>
      <c r="FI29" s="22">
        <v>33.286549999999998</v>
      </c>
      <c r="FJ29" s="22">
        <v>102.02330000000001</v>
      </c>
      <c r="FK29" s="22">
        <v>4.4075899999999999</v>
      </c>
      <c r="FL29" s="22">
        <v>58.621259999999999</v>
      </c>
      <c r="FM29" s="22">
        <v>180.93217999999999</v>
      </c>
      <c r="FN29" s="23"/>
      <c r="FO29" s="46">
        <v>69.840069999999997</v>
      </c>
      <c r="FP29" s="22">
        <v>99.830679999999987</v>
      </c>
      <c r="FQ29" s="22">
        <v>142.74105</v>
      </c>
      <c r="FR29" s="22">
        <v>43.764589999999998</v>
      </c>
      <c r="FS29" s="22">
        <v>108.52485</v>
      </c>
      <c r="FT29" s="22">
        <v>114.75984</v>
      </c>
      <c r="FU29" s="22">
        <v>132.53908999999999</v>
      </c>
      <c r="FV29" s="22">
        <v>167.04853000000003</v>
      </c>
      <c r="FW29" s="22">
        <v>14.562879999999998</v>
      </c>
      <c r="FX29" s="22">
        <v>58.594899999999996</v>
      </c>
      <c r="FY29" s="22">
        <v>97.505130000000008</v>
      </c>
      <c r="FZ29" s="25">
        <f>VLOOKUP(B29,'[1]Tablas 2016'!$A$3:$N$27,13,FALSE)</f>
        <v>284.06642000000005</v>
      </c>
      <c r="GA29" s="21">
        <v>168.32813999999999</v>
      </c>
      <c r="GB29" s="22">
        <v>193.84976</v>
      </c>
      <c r="GC29" s="22">
        <v>100.63627000000001</v>
      </c>
      <c r="GD29" s="22">
        <v>114.88343</v>
      </c>
      <c r="GE29" s="22">
        <v>200.0498186035156</v>
      </c>
      <c r="GF29" s="22">
        <v>200.25482751464841</v>
      </c>
      <c r="GG29" s="22">
        <v>250.49506999999997</v>
      </c>
      <c r="GH29" s="22">
        <v>403.98</v>
      </c>
      <c r="GI29" s="22">
        <v>385.95</v>
      </c>
      <c r="GJ29" s="22">
        <v>216.88</v>
      </c>
      <c r="GK29" s="22">
        <v>263.24195100784306</v>
      </c>
      <c r="GL29" s="25">
        <v>329.54309381103519</v>
      </c>
      <c r="GM29" s="21"/>
      <c r="GN29" s="22"/>
      <c r="GO29" s="22"/>
      <c r="GP29" s="22">
        <v>109.56218000000001</v>
      </c>
      <c r="GQ29" s="22">
        <v>13.732479999999999</v>
      </c>
      <c r="GR29" s="22">
        <v>101.78199000000001</v>
      </c>
      <c r="GS29" s="22">
        <v>44.499470000000002</v>
      </c>
      <c r="GT29" s="22">
        <v>278.67670000000004</v>
      </c>
      <c r="GU29" s="22"/>
      <c r="GV29" s="22">
        <v>420.92070000000007</v>
      </c>
      <c r="GW29" s="22"/>
      <c r="GX29" s="25"/>
      <c r="GY29" s="21">
        <v>179.85110999999998</v>
      </c>
      <c r="GZ29" s="22">
        <v>34.56</v>
      </c>
      <c r="HA29" s="22">
        <v>159.71216000000001</v>
      </c>
      <c r="HB29" s="22">
        <v>111.20140999999998</v>
      </c>
      <c r="HC29" s="22">
        <v>152.18349999999998</v>
      </c>
      <c r="HD29" s="22">
        <v>150.7457</v>
      </c>
      <c r="HE29" s="22">
        <v>315.36770000000001</v>
      </c>
      <c r="HF29" s="22">
        <v>177.73400000000001</v>
      </c>
      <c r="HG29" s="22">
        <v>148.51599999999999</v>
      </c>
      <c r="HH29" s="22">
        <v>206.80944</v>
      </c>
      <c r="HI29" s="22">
        <v>147.19904000000002</v>
      </c>
      <c r="HJ29" s="22">
        <v>159.16895000000002</v>
      </c>
      <c r="HK29" s="22">
        <v>63.741860000000003</v>
      </c>
      <c r="HL29" s="22">
        <v>46.515279999999997</v>
      </c>
      <c r="HM29" s="22">
        <v>60.376889999999996</v>
      </c>
      <c r="HN29" s="22">
        <v>142.36439999999999</v>
      </c>
      <c r="HO29" s="22">
        <v>100.0945</v>
      </c>
      <c r="HP29" s="22">
        <v>5.63504</v>
      </c>
      <c r="HQ29" s="22">
        <v>148.51132999999999</v>
      </c>
      <c r="HR29" s="22">
        <v>169.32381000000001</v>
      </c>
      <c r="HS29" s="22">
        <v>110.4969</v>
      </c>
      <c r="HT29" s="22">
        <v>71.943799999999982</v>
      </c>
      <c r="HU29" s="22">
        <v>240.33920000000001</v>
      </c>
      <c r="HV29" s="25">
        <v>186.23617999999999</v>
      </c>
      <c r="HW29" s="21">
        <v>178.47155000000001</v>
      </c>
      <c r="HX29" s="22">
        <v>261.23969999999997</v>
      </c>
      <c r="HY29" s="22">
        <v>139.31571</v>
      </c>
      <c r="HZ29" s="22">
        <v>232.99589</v>
      </c>
      <c r="IA29" s="22">
        <v>147.11466999999999</v>
      </c>
      <c r="IB29" s="22">
        <v>115.88986</v>
      </c>
      <c r="IC29" s="22">
        <v>270.07583999999997</v>
      </c>
      <c r="ID29" s="22">
        <v>153.12877999999998</v>
      </c>
      <c r="IE29" s="22">
        <v>311.87565000000001</v>
      </c>
      <c r="IF29" s="30">
        <v>109.35163</v>
      </c>
      <c r="IG29" s="22">
        <v>372.25737000000004</v>
      </c>
      <c r="IH29" s="25">
        <v>299.48374999999999</v>
      </c>
      <c r="II29" s="22">
        <v>176.93768</v>
      </c>
      <c r="IJ29" s="22">
        <v>144.77995999999999</v>
      </c>
      <c r="IK29" s="22">
        <v>219.49208000000002</v>
      </c>
      <c r="IL29" s="22">
        <v>114.82144000000001</v>
      </c>
      <c r="IM29" s="22">
        <v>170.78856000000002</v>
      </c>
      <c r="IN29" s="22">
        <v>254.27386000000001</v>
      </c>
      <c r="IO29" s="22">
        <v>100.76462000000001</v>
      </c>
      <c r="IP29" s="22">
        <v>242.97951</v>
      </c>
      <c r="IQ29" s="22">
        <v>201.56764999999999</v>
      </c>
      <c r="IR29" s="22">
        <v>47.226060000000004</v>
      </c>
      <c r="IS29" s="22">
        <v>170.17076000000003</v>
      </c>
      <c r="IT29" s="22">
        <v>157.75344000000001</v>
      </c>
      <c r="IU29" s="22">
        <v>290.94691999999998</v>
      </c>
      <c r="IV29" s="22">
        <v>249.10796000000002</v>
      </c>
      <c r="IW29" s="22">
        <v>180.08348999999998</v>
      </c>
      <c r="IX29" s="22">
        <v>108.864</v>
      </c>
      <c r="IY29" s="22">
        <v>350.93153999999998</v>
      </c>
      <c r="IZ29" s="22">
        <v>85.650399999999991</v>
      </c>
      <c r="JA29" s="22">
        <v>215.53426000000002</v>
      </c>
      <c r="JB29" s="22">
        <v>0.11442000000000001</v>
      </c>
      <c r="JC29" s="22">
        <v>167.62787</v>
      </c>
      <c r="JD29" s="22">
        <v>29.684170000000002</v>
      </c>
      <c r="JE29" s="22">
        <v>184.00320000000002</v>
      </c>
      <c r="JF29" s="22">
        <v>91.216859999999997</v>
      </c>
      <c r="JG29" s="22">
        <v>105.82560000000001</v>
      </c>
      <c r="JH29" s="22" t="s">
        <v>36</v>
      </c>
      <c r="JI29" s="22">
        <v>182.25120000000001</v>
      </c>
      <c r="JJ29" s="22">
        <v>30.03105</v>
      </c>
      <c r="JK29" s="22">
        <v>113.88560999999999</v>
      </c>
      <c r="JL29" s="22">
        <v>209.71038000000004</v>
      </c>
    </row>
    <row r="30" spans="2:272" s="3" customFormat="1" ht="13.5" x14ac:dyDescent="0.2">
      <c r="B30" s="20" t="s">
        <v>27</v>
      </c>
      <c r="C30" s="21"/>
      <c r="D30" s="22">
        <v>10.003</v>
      </c>
      <c r="E30" s="22">
        <v>8.218</v>
      </c>
      <c r="F30" s="22"/>
      <c r="G30" s="22"/>
      <c r="H30" s="22"/>
      <c r="I30" s="22"/>
      <c r="J30" s="22">
        <v>0.124</v>
      </c>
      <c r="K30" s="22"/>
      <c r="L30" s="22"/>
      <c r="M30" s="22"/>
      <c r="N30" s="23"/>
      <c r="O30" s="24"/>
      <c r="P30" s="22">
        <v>5.6000000000000001E-2</v>
      </c>
      <c r="Q30" s="22"/>
      <c r="R30" s="22">
        <v>51.610999999999997</v>
      </c>
      <c r="S30" s="22">
        <v>7.2380000000000004</v>
      </c>
      <c r="T30" s="22">
        <v>48.984999999999999</v>
      </c>
      <c r="U30" s="22">
        <v>40.421999999999997</v>
      </c>
      <c r="V30" s="22">
        <v>3.1349999999999998</v>
      </c>
      <c r="W30" s="22"/>
      <c r="X30" s="22">
        <v>7.8379999999999992</v>
      </c>
      <c r="Y30" s="22"/>
      <c r="Z30" s="25"/>
      <c r="AA30" s="21"/>
      <c r="AB30" s="22"/>
      <c r="AC30" s="22">
        <v>82.733000000000004</v>
      </c>
      <c r="AD30" s="22"/>
      <c r="AE30" s="22"/>
      <c r="AF30" s="22"/>
      <c r="AG30" s="22">
        <v>11.673999999999999</v>
      </c>
      <c r="AH30" s="22">
        <v>9.5869999999999997</v>
      </c>
      <c r="AI30" s="22">
        <v>5.3449999999999998</v>
      </c>
      <c r="AJ30" s="22">
        <v>3.5510000000000002</v>
      </c>
      <c r="AK30" s="22"/>
      <c r="AL30" s="23">
        <v>13.167000000000002</v>
      </c>
      <c r="AM30" s="24"/>
      <c r="AN30" s="22"/>
      <c r="AO30" s="22"/>
      <c r="AP30" s="22">
        <v>11.759</v>
      </c>
      <c r="AQ30" s="22"/>
      <c r="AR30" s="22"/>
      <c r="AS30" s="22">
        <v>318.767</v>
      </c>
      <c r="AT30" s="22">
        <v>100.072</v>
      </c>
      <c r="AU30" s="22">
        <v>251.101</v>
      </c>
      <c r="AV30" s="22">
        <v>81.501000000000005</v>
      </c>
      <c r="AW30" s="22">
        <v>164.07600000000002</v>
      </c>
      <c r="AX30" s="25">
        <v>71.048999999999992</v>
      </c>
      <c r="AY30" s="21">
        <v>81.501000000000005</v>
      </c>
      <c r="AZ30" s="22">
        <v>14.707000000000001</v>
      </c>
      <c r="BA30" s="22"/>
      <c r="BB30" s="22">
        <v>17.507999999999999</v>
      </c>
      <c r="BC30" s="22"/>
      <c r="BD30" s="22">
        <v>13.972</v>
      </c>
      <c r="BE30" s="22">
        <v>63.423999999999999</v>
      </c>
      <c r="BF30" s="22">
        <v>7.7579999999999991</v>
      </c>
      <c r="BG30" s="22">
        <v>10.786</v>
      </c>
      <c r="BH30" s="22"/>
      <c r="BI30" s="22">
        <v>10.576000000000001</v>
      </c>
      <c r="BJ30" s="23">
        <v>23.716999999999999</v>
      </c>
      <c r="BK30" s="24">
        <v>8.5999999999999993E-2</v>
      </c>
      <c r="BL30" s="22"/>
      <c r="BM30" s="22">
        <v>2.4E-2</v>
      </c>
      <c r="BN30" s="22"/>
      <c r="BO30" s="22">
        <v>76.715000000000003</v>
      </c>
      <c r="BP30" s="22"/>
      <c r="BQ30" s="22">
        <v>77.084999999999994</v>
      </c>
      <c r="BR30" s="22">
        <v>110.49900000000001</v>
      </c>
      <c r="BS30" s="22">
        <v>274.13799999999998</v>
      </c>
      <c r="BT30" s="22">
        <v>415.46200000000005</v>
      </c>
      <c r="BU30" s="22">
        <v>27.556999999999999</v>
      </c>
      <c r="BV30" s="25">
        <v>24.28518</v>
      </c>
      <c r="BW30" s="21"/>
      <c r="BX30" s="22">
        <v>0.125</v>
      </c>
      <c r="BY30" s="22">
        <v>1.256</v>
      </c>
      <c r="BZ30" s="22">
        <v>0.34799999999999998</v>
      </c>
      <c r="CA30" s="22">
        <v>0.28499999999999998</v>
      </c>
      <c r="CB30" s="22">
        <v>19.795999999999999</v>
      </c>
      <c r="CC30" s="22"/>
      <c r="CD30" s="22"/>
      <c r="CE30" s="22">
        <v>0.32</v>
      </c>
      <c r="CF30" s="22"/>
      <c r="CG30" s="22">
        <v>1.851</v>
      </c>
      <c r="CH30" s="23">
        <v>16.798000000000002</v>
      </c>
      <c r="CI30" s="24"/>
      <c r="CJ30" s="22">
        <v>0.11397</v>
      </c>
      <c r="CK30" s="22">
        <v>11.61261</v>
      </c>
      <c r="CL30" s="22">
        <v>15.470740000000001</v>
      </c>
      <c r="CM30" s="22"/>
      <c r="CN30" s="22"/>
      <c r="CO30" s="22">
        <v>0.40104000000000001</v>
      </c>
      <c r="CP30" s="22"/>
      <c r="CQ30" s="22"/>
      <c r="CR30" s="22"/>
      <c r="CS30" s="22">
        <v>34.609780000000001</v>
      </c>
      <c r="CT30" s="25">
        <v>12.136900000000001</v>
      </c>
      <c r="CU30" s="21"/>
      <c r="CV30" s="22"/>
      <c r="CW30" s="22">
        <v>32.142610000000005</v>
      </c>
      <c r="CX30" s="22">
        <v>9.6538500000000003</v>
      </c>
      <c r="CY30" s="22"/>
      <c r="CZ30" s="22">
        <v>20.195059999999998</v>
      </c>
      <c r="DA30" s="22"/>
      <c r="DB30" s="22">
        <v>7.1798500000000001</v>
      </c>
      <c r="DC30" s="22"/>
      <c r="DD30" s="22">
        <v>68.071170000000009</v>
      </c>
      <c r="DE30" s="22">
        <v>5.1080800000000002</v>
      </c>
      <c r="DF30" s="23">
        <v>19.567959999999999</v>
      </c>
      <c r="DG30" s="24">
        <v>1.1427700000000001</v>
      </c>
      <c r="DH30" s="22"/>
      <c r="DI30" s="22"/>
      <c r="DJ30" s="22"/>
      <c r="DK30" s="22"/>
      <c r="DL30" s="22"/>
      <c r="DM30" s="22">
        <v>2.9044299999999996</v>
      </c>
      <c r="DN30" s="22">
        <v>1.4556900000000002</v>
      </c>
      <c r="DO30" s="22"/>
      <c r="DP30" s="22"/>
      <c r="DQ30" s="22">
        <v>8.3981499999999993</v>
      </c>
      <c r="DR30" s="25">
        <v>1.8844000000000001</v>
      </c>
      <c r="DS30" s="21">
        <v>1.1427700000000001</v>
      </c>
      <c r="DT30" s="22"/>
      <c r="DU30" s="22"/>
      <c r="DV30" s="22"/>
      <c r="DW30" s="22"/>
      <c r="DX30" s="22"/>
      <c r="DY30" s="22">
        <v>2.9044299999999996</v>
      </c>
      <c r="DZ30" s="22">
        <v>1.4556900000000002</v>
      </c>
      <c r="EA30" s="22"/>
      <c r="EB30" s="22"/>
      <c r="EC30" s="22">
        <v>8.3981499999999993</v>
      </c>
      <c r="ED30" s="23">
        <v>1.8844000000000001</v>
      </c>
      <c r="EE30" s="24"/>
      <c r="EF30" s="22">
        <v>8.9663599999999999</v>
      </c>
      <c r="EG30" s="22">
        <v>60.910129999999995</v>
      </c>
      <c r="EH30" s="22"/>
      <c r="EI30" s="22"/>
      <c r="EJ30" s="22">
        <v>0.60692999999999997</v>
      </c>
      <c r="EK30" s="22"/>
      <c r="EL30" s="22">
        <v>2.0409299999999999</v>
      </c>
      <c r="EM30" s="22">
        <v>10.77544</v>
      </c>
      <c r="EN30" s="22">
        <v>4.3343100000000003</v>
      </c>
      <c r="EO30" s="22"/>
      <c r="EP30" s="25">
        <v>0.64051999999999998</v>
      </c>
      <c r="EQ30" s="21"/>
      <c r="ER30" s="22"/>
      <c r="ES30" s="22"/>
      <c r="ET30" s="22"/>
      <c r="EU30" s="22"/>
      <c r="EV30" s="22"/>
      <c r="EW30" s="22"/>
      <c r="EX30" s="22"/>
      <c r="EY30" s="22"/>
      <c r="EZ30" s="22">
        <v>69.321680000000001</v>
      </c>
      <c r="FA30" s="22">
        <v>9.3437099999999997</v>
      </c>
      <c r="FB30" s="23">
        <v>1.8773500000000001</v>
      </c>
      <c r="FC30" s="24"/>
      <c r="FD30" s="22">
        <v>3.40387</v>
      </c>
      <c r="FE30" s="22">
        <v>22.662230000000001</v>
      </c>
      <c r="FF30" s="22"/>
      <c r="FG30" s="22"/>
      <c r="FH30" s="22">
        <v>194.6</v>
      </c>
      <c r="FI30" s="22"/>
      <c r="FJ30" s="22">
        <v>1.3111900000000001</v>
      </c>
      <c r="FK30" s="22"/>
      <c r="FL30" s="22">
        <v>61.340490000000003</v>
      </c>
      <c r="FM30" s="22"/>
      <c r="FN30" s="23"/>
      <c r="FO30" s="46">
        <v>12.11026</v>
      </c>
      <c r="FP30" s="22"/>
      <c r="FQ30" s="22"/>
      <c r="FR30" s="22"/>
      <c r="FS30" s="22">
        <v>7.0150399999999999</v>
      </c>
      <c r="FT30" s="22"/>
      <c r="FU30" s="22">
        <v>175.31534000000002</v>
      </c>
      <c r="FV30" s="22">
        <v>132.7645</v>
      </c>
      <c r="FW30" s="22">
        <v>1649.52099</v>
      </c>
      <c r="FX30" s="22"/>
      <c r="FY30" s="22">
        <v>46.586390000000002</v>
      </c>
      <c r="FZ30" s="25"/>
      <c r="GA30" s="21">
        <v>5.1725199999999996</v>
      </c>
      <c r="GB30" s="22"/>
      <c r="GC30" s="22"/>
      <c r="GD30" s="22">
        <v>40.517200000000003</v>
      </c>
      <c r="GE30" s="22"/>
      <c r="GF30" s="22">
        <v>10.412189941406249</v>
      </c>
      <c r="GG30" s="22">
        <v>41.273940000000003</v>
      </c>
      <c r="GH30" s="22"/>
      <c r="GI30" s="22">
        <v>154.94999999999999</v>
      </c>
      <c r="GJ30" s="22">
        <v>117</v>
      </c>
      <c r="GK30" s="22">
        <v>209.10257812500001</v>
      </c>
      <c r="GL30" s="25">
        <v>150.46785998535157</v>
      </c>
      <c r="GM30" s="21"/>
      <c r="GN30" s="22"/>
      <c r="GO30" s="22"/>
      <c r="GP30" s="22">
        <v>171.91579999999999</v>
      </c>
      <c r="GQ30" s="22"/>
      <c r="GR30" s="22">
        <v>284.22416000000004</v>
      </c>
      <c r="GS30" s="22">
        <v>60.348769999999995</v>
      </c>
      <c r="GT30" s="22"/>
      <c r="GU30" s="22"/>
      <c r="GV30" s="22"/>
      <c r="GW30" s="22"/>
      <c r="GX30" s="25"/>
      <c r="GY30" s="21">
        <v>145.71431000000001</v>
      </c>
      <c r="GZ30" s="22">
        <v>78.010159999999999</v>
      </c>
      <c r="HA30" s="22"/>
      <c r="HB30" s="22">
        <v>144</v>
      </c>
      <c r="HC30" s="22"/>
      <c r="HD30" s="22">
        <v>22.876590000000004</v>
      </c>
      <c r="HE30" s="22"/>
      <c r="HF30" s="22"/>
      <c r="HG30" s="22">
        <v>35.682000000000002</v>
      </c>
      <c r="HH30" s="22"/>
      <c r="HI30" s="22"/>
      <c r="HJ30" s="22">
        <v>0.67224000000000006</v>
      </c>
      <c r="HK30" s="22"/>
      <c r="HL30" s="22">
        <v>0.36776999999999999</v>
      </c>
      <c r="HM30" s="22">
        <v>9.7730399999999982</v>
      </c>
      <c r="HN30" s="22">
        <v>19.439700000000002</v>
      </c>
      <c r="HO30" s="22"/>
      <c r="HP30" s="22">
        <v>1.22492</v>
      </c>
      <c r="HQ30" s="22">
        <v>35.140550000000005</v>
      </c>
      <c r="HR30" s="22">
        <v>11.229340000000001</v>
      </c>
      <c r="HS30" s="22"/>
      <c r="HT30" s="22"/>
      <c r="HU30" s="22">
        <v>62.296270000000007</v>
      </c>
      <c r="HV30" s="25">
        <v>14.484119999999999</v>
      </c>
      <c r="HW30" s="21"/>
      <c r="HX30" s="22"/>
      <c r="HY30" s="22">
        <v>20.718790000000002</v>
      </c>
      <c r="HZ30" s="22"/>
      <c r="IA30" s="22">
        <v>133.28</v>
      </c>
      <c r="IB30" s="22">
        <v>35.787120000000002</v>
      </c>
      <c r="IC30" s="22">
        <v>469.67021000000005</v>
      </c>
      <c r="ID30" s="22">
        <v>142.19999999999999</v>
      </c>
      <c r="IE30" s="22">
        <v>72.15119</v>
      </c>
      <c r="IF30" s="30" t="s">
        <v>36</v>
      </c>
      <c r="IG30" s="22">
        <v>34.475949999999997</v>
      </c>
      <c r="IH30" s="25"/>
      <c r="II30" s="22">
        <v>63.095570000000002</v>
      </c>
      <c r="IJ30" s="22"/>
      <c r="IK30" s="22">
        <v>34.080929999999995</v>
      </c>
      <c r="IL30" s="22">
        <v>17.95956</v>
      </c>
      <c r="IM30" s="22">
        <v>285.67140000000001</v>
      </c>
      <c r="IN30" s="22">
        <v>0</v>
      </c>
      <c r="IO30" s="22">
        <v>26.76699</v>
      </c>
      <c r="IP30" s="22">
        <v>75.244169999999997</v>
      </c>
      <c r="IQ30" s="22">
        <v>0.81502999999999992</v>
      </c>
      <c r="IR30" s="22">
        <v>0</v>
      </c>
      <c r="IS30" s="22" t="s">
        <v>36</v>
      </c>
      <c r="IT30" s="22">
        <v>44.68947</v>
      </c>
      <c r="IU30" s="22">
        <v>31.211959999999998</v>
      </c>
      <c r="IV30" s="22">
        <v>0</v>
      </c>
      <c r="IW30" s="22" t="s">
        <v>36</v>
      </c>
      <c r="IX30" s="22" t="s">
        <v>36</v>
      </c>
      <c r="IY30" s="22" t="s">
        <v>36</v>
      </c>
      <c r="IZ30" s="22" t="s">
        <v>36</v>
      </c>
      <c r="JA30" s="22" t="s">
        <v>36</v>
      </c>
      <c r="JB30" s="22" t="s">
        <v>36</v>
      </c>
      <c r="JC30" s="22">
        <v>42.198830000000001</v>
      </c>
      <c r="JD30" s="22">
        <v>58.558889999999998</v>
      </c>
      <c r="JE30" s="22">
        <v>140.30159</v>
      </c>
      <c r="JF30" s="22">
        <v>79.125230000000002</v>
      </c>
      <c r="JG30" s="22" t="s">
        <v>36</v>
      </c>
      <c r="JH30" s="22" t="s">
        <v>36</v>
      </c>
      <c r="JI30" s="22" t="s">
        <v>36</v>
      </c>
      <c r="JJ30" s="22">
        <v>67.820009999999996</v>
      </c>
      <c r="JK30" s="22" t="s">
        <v>36</v>
      </c>
      <c r="JL30" s="22" t="s">
        <v>36</v>
      </c>
    </row>
    <row r="31" spans="2:272" s="3" customFormat="1" ht="13.5" x14ac:dyDescent="0.2">
      <c r="B31" s="20" t="s">
        <v>28</v>
      </c>
      <c r="C31" s="21">
        <v>19.782</v>
      </c>
      <c r="D31" s="22"/>
      <c r="E31" s="22">
        <v>14.702999999999999</v>
      </c>
      <c r="F31" s="22">
        <v>5.1999999999999998E-2</v>
      </c>
      <c r="G31" s="22">
        <v>39.835000000000001</v>
      </c>
      <c r="H31" s="22"/>
      <c r="I31" s="22">
        <v>5.8999999999999997E-2</v>
      </c>
      <c r="J31" s="22"/>
      <c r="K31" s="22">
        <v>22.154</v>
      </c>
      <c r="L31" s="22">
        <v>13.836</v>
      </c>
      <c r="M31" s="22"/>
      <c r="N31" s="23">
        <v>29.85</v>
      </c>
      <c r="O31" s="24"/>
      <c r="P31" s="22">
        <v>27.329000000000001</v>
      </c>
      <c r="Q31" s="22">
        <v>34.393000000000001</v>
      </c>
      <c r="R31" s="22">
        <v>56.23</v>
      </c>
      <c r="S31" s="22">
        <v>311.55799999999999</v>
      </c>
      <c r="T31" s="22">
        <v>152.11500000000001</v>
      </c>
      <c r="U31" s="22">
        <v>198.63499999999999</v>
      </c>
      <c r="V31" s="22">
        <v>49.817</v>
      </c>
      <c r="W31" s="22">
        <v>34.496000000000002</v>
      </c>
      <c r="X31" s="22">
        <v>30.574000000000002</v>
      </c>
      <c r="Y31" s="22">
        <v>66.028999999999996</v>
      </c>
      <c r="Z31" s="25">
        <v>60.171000000000006</v>
      </c>
      <c r="AA31" s="21">
        <v>46.142000000000003</v>
      </c>
      <c r="AB31" s="22">
        <v>34.653999999999996</v>
      </c>
      <c r="AC31" s="22">
        <v>10.233000000000001</v>
      </c>
      <c r="AD31" s="22">
        <v>92.950999999999993</v>
      </c>
      <c r="AE31" s="22">
        <v>7.4210000000000003</v>
      </c>
      <c r="AF31" s="22">
        <v>79.853999999999999</v>
      </c>
      <c r="AG31" s="22">
        <v>3.55</v>
      </c>
      <c r="AH31" s="22">
        <v>44.225000000000001</v>
      </c>
      <c r="AI31" s="22">
        <v>55.272999999999996</v>
      </c>
      <c r="AJ31" s="22">
        <v>8.4060000000000006</v>
      </c>
      <c r="AK31" s="22">
        <v>55.198999999999998</v>
      </c>
      <c r="AL31" s="23">
        <v>133.006</v>
      </c>
      <c r="AM31" s="24">
        <v>23.260999999999999</v>
      </c>
      <c r="AN31" s="22"/>
      <c r="AO31" s="22">
        <v>79.84899999999999</v>
      </c>
      <c r="AP31" s="22">
        <v>22.747</v>
      </c>
      <c r="AQ31" s="22">
        <v>64.814000000000007</v>
      </c>
      <c r="AR31" s="22">
        <v>93.204999999999998</v>
      </c>
      <c r="AS31" s="22">
        <v>58.238</v>
      </c>
      <c r="AT31" s="22">
        <v>125.37100000000001</v>
      </c>
      <c r="AU31" s="22">
        <v>204.32400000000001</v>
      </c>
      <c r="AV31" s="22">
        <v>197.35900000000001</v>
      </c>
      <c r="AW31" s="22">
        <v>54.819000000000003</v>
      </c>
      <c r="AX31" s="25">
        <v>14.117999999999999</v>
      </c>
      <c r="AY31" s="21"/>
      <c r="AZ31" s="22">
        <v>120.398</v>
      </c>
      <c r="BA31" s="22">
        <v>109.839</v>
      </c>
      <c r="BB31" s="22">
        <v>16.213999999999999</v>
      </c>
      <c r="BC31" s="22">
        <v>129.74799999999999</v>
      </c>
      <c r="BD31" s="22">
        <v>89.71</v>
      </c>
      <c r="BE31" s="22">
        <v>116.681</v>
      </c>
      <c r="BF31" s="22">
        <v>121.521</v>
      </c>
      <c r="BG31" s="22">
        <v>20.067</v>
      </c>
      <c r="BH31" s="22">
        <v>67.206000000000003</v>
      </c>
      <c r="BI31" s="22">
        <v>59.393999999999998</v>
      </c>
      <c r="BJ31" s="23">
        <v>74.103999999999999</v>
      </c>
      <c r="BK31" s="24">
        <v>11.401</v>
      </c>
      <c r="BL31" s="22">
        <v>7.532</v>
      </c>
      <c r="BM31" s="22">
        <v>84.829000000000008</v>
      </c>
      <c r="BN31" s="22">
        <v>72.954999999999998</v>
      </c>
      <c r="BO31" s="22">
        <v>35.475000000000001</v>
      </c>
      <c r="BP31" s="22">
        <v>78.862000000000009</v>
      </c>
      <c r="BQ31" s="22">
        <v>65.605000000000004</v>
      </c>
      <c r="BR31" s="22">
        <v>179.20699999999999</v>
      </c>
      <c r="BS31" s="22">
        <v>61.57</v>
      </c>
      <c r="BT31" s="22">
        <v>356.10299999999995</v>
      </c>
      <c r="BU31" s="22">
        <v>117.217</v>
      </c>
      <c r="BV31" s="25">
        <v>141.08869000000001</v>
      </c>
      <c r="BW31" s="21">
        <v>3.4630000000000001</v>
      </c>
      <c r="BX31" s="22">
        <v>14.595000000000001</v>
      </c>
      <c r="BY31" s="22">
        <v>160.67400000000001</v>
      </c>
      <c r="BZ31" s="22">
        <v>90.608000000000004</v>
      </c>
      <c r="CA31" s="22">
        <v>498.28200000000004</v>
      </c>
      <c r="CB31" s="22">
        <v>106.242</v>
      </c>
      <c r="CC31" s="22">
        <v>96.570999999999998</v>
      </c>
      <c r="CD31" s="22">
        <v>82.45</v>
      </c>
      <c r="CE31" s="22">
        <v>102.548</v>
      </c>
      <c r="CF31" s="22">
        <v>90.41</v>
      </c>
      <c r="CG31" s="22">
        <v>93.116</v>
      </c>
      <c r="CH31" s="23">
        <v>32.558</v>
      </c>
      <c r="CI31" s="24">
        <v>69.639660000000006</v>
      </c>
      <c r="CJ31" s="22">
        <v>91.250029999999995</v>
      </c>
      <c r="CK31" s="22">
        <v>15.687869999999998</v>
      </c>
      <c r="CL31" s="22">
        <v>56.757540000000006</v>
      </c>
      <c r="CM31" s="22">
        <v>13.420279999999998</v>
      </c>
      <c r="CN31" s="22">
        <v>56.281319999999994</v>
      </c>
      <c r="CO31" s="22">
        <v>107.49878000000001</v>
      </c>
      <c r="CP31" s="22">
        <v>58.784689999999998</v>
      </c>
      <c r="CQ31" s="22">
        <v>6.3592199999999997</v>
      </c>
      <c r="CR31" s="22"/>
      <c r="CS31" s="22">
        <v>84.541640000000001</v>
      </c>
      <c r="CT31" s="25">
        <v>20.18168</v>
      </c>
      <c r="CU31" s="21">
        <v>58.806260000000002</v>
      </c>
      <c r="CV31" s="22"/>
      <c r="CW31" s="22">
        <v>87.713750000000005</v>
      </c>
      <c r="CX31" s="22">
        <v>11.052399999999999</v>
      </c>
      <c r="CY31" s="22">
        <v>14.39085</v>
      </c>
      <c r="CZ31" s="22">
        <v>23.614100000000004</v>
      </c>
      <c r="DA31" s="22">
        <v>13.817160000000001</v>
      </c>
      <c r="DB31" s="22">
        <v>2.7923499999999999</v>
      </c>
      <c r="DC31" s="22">
        <v>25.50957</v>
      </c>
      <c r="DD31" s="22">
        <v>46.196799999999989</v>
      </c>
      <c r="DE31" s="22">
        <v>52.394880000000001</v>
      </c>
      <c r="DF31" s="23">
        <v>172.48064000000002</v>
      </c>
      <c r="DG31" s="24">
        <v>11.691500000000001</v>
      </c>
      <c r="DH31" s="22"/>
      <c r="DI31" s="22"/>
      <c r="DJ31" s="22"/>
      <c r="DK31" s="22"/>
      <c r="DL31" s="22"/>
      <c r="DM31" s="22">
        <v>67.421430000000001</v>
      </c>
      <c r="DN31" s="22">
        <v>26.891479999999998</v>
      </c>
      <c r="DO31" s="22">
        <v>66.909329999999997</v>
      </c>
      <c r="DP31" s="22">
        <v>471.72199999999998</v>
      </c>
      <c r="DQ31" s="22">
        <v>3.3822399999999999</v>
      </c>
      <c r="DR31" s="25">
        <v>76.316720000000004</v>
      </c>
      <c r="DS31" s="21">
        <v>11.691500000000001</v>
      </c>
      <c r="DT31" s="22"/>
      <c r="DU31" s="22"/>
      <c r="DV31" s="22"/>
      <c r="DW31" s="22"/>
      <c r="DX31" s="22"/>
      <c r="DY31" s="22">
        <v>67.421430000000001</v>
      </c>
      <c r="DZ31" s="22">
        <v>26.891479999999998</v>
      </c>
      <c r="EA31" s="22">
        <v>66.909329999999997</v>
      </c>
      <c r="EB31" s="22">
        <v>471.72199999999998</v>
      </c>
      <c r="EC31" s="22">
        <v>3.3822399999999999</v>
      </c>
      <c r="ED31" s="23">
        <v>76.316720000000004</v>
      </c>
      <c r="EE31" s="24"/>
      <c r="EF31" s="22">
        <v>3.6110799999999998</v>
      </c>
      <c r="EG31" s="22"/>
      <c r="EH31" s="22"/>
      <c r="EI31" s="22">
        <v>95.878289999999993</v>
      </c>
      <c r="EJ31" s="22"/>
      <c r="EK31" s="22"/>
      <c r="EL31" s="22">
        <v>28.973199999999999</v>
      </c>
      <c r="EM31" s="22">
        <v>32.916019999999996</v>
      </c>
      <c r="EN31" s="22">
        <v>6.5114400000000003</v>
      </c>
      <c r="EO31" s="22"/>
      <c r="EP31" s="25">
        <v>0.58262999999999998</v>
      </c>
      <c r="EQ31" s="21">
        <v>113.72429</v>
      </c>
      <c r="ER31" s="22"/>
      <c r="ES31" s="22">
        <v>114.837</v>
      </c>
      <c r="ET31" s="22"/>
      <c r="EU31" s="22"/>
      <c r="EV31" s="22">
        <v>37.829529999999998</v>
      </c>
      <c r="EW31" s="22"/>
      <c r="EX31" s="22"/>
      <c r="EY31" s="22">
        <v>456.71902</v>
      </c>
      <c r="EZ31" s="22"/>
      <c r="FA31" s="22">
        <v>6.9336599999999997</v>
      </c>
      <c r="FB31" s="23">
        <v>12.20031</v>
      </c>
      <c r="FC31" s="24">
        <v>5.49681</v>
      </c>
      <c r="FD31" s="22">
        <v>5.1865100000000002</v>
      </c>
      <c r="FE31" s="22">
        <v>19.715800000000002</v>
      </c>
      <c r="FF31" s="22">
        <v>5.4013</v>
      </c>
      <c r="FG31" s="22"/>
      <c r="FH31" s="22"/>
      <c r="FI31" s="22">
        <v>4.5387300000000002</v>
      </c>
      <c r="FJ31" s="22">
        <v>25.188110000000002</v>
      </c>
      <c r="FK31" s="22"/>
      <c r="FL31" s="22">
        <v>2.1389800000000001</v>
      </c>
      <c r="FM31" s="22">
        <v>2.6870400000000001</v>
      </c>
      <c r="FN31" s="23"/>
      <c r="FO31" s="46">
        <v>12.25456</v>
      </c>
      <c r="FP31" s="22">
        <v>15.26693</v>
      </c>
      <c r="FQ31" s="22">
        <v>34.851770000000002</v>
      </c>
      <c r="FR31" s="22">
        <v>0.27834999999999999</v>
      </c>
      <c r="FS31" s="22">
        <v>2.8611900000000001</v>
      </c>
      <c r="FT31" s="22"/>
      <c r="FU31" s="22">
        <v>49.349719999999998</v>
      </c>
      <c r="FV31" s="22"/>
      <c r="FW31" s="22"/>
      <c r="FX31" s="22">
        <v>1.65144</v>
      </c>
      <c r="FY31" s="22">
        <v>2.54318</v>
      </c>
      <c r="FZ31" s="25">
        <f>VLOOKUP(B31,'[1]Tablas 2016'!$A$3:$N$27,13,FALSE)</f>
        <v>48.529839999999993</v>
      </c>
      <c r="GA31" s="21">
        <v>13.08841</v>
      </c>
      <c r="GB31" s="22"/>
      <c r="GC31" s="22"/>
      <c r="GD31" s="22">
        <v>41.480689999999996</v>
      </c>
      <c r="GE31" s="22">
        <v>6.1489702148437502</v>
      </c>
      <c r="GF31" s="22">
        <v>2.5585600585937498</v>
      </c>
      <c r="GG31" s="22">
        <v>9.3498799999999989</v>
      </c>
      <c r="GH31" s="22">
        <v>5.62</v>
      </c>
      <c r="GI31" s="22">
        <v>60.65</v>
      </c>
      <c r="GJ31" s="22">
        <v>24.49</v>
      </c>
      <c r="GK31" s="22">
        <v>21.662159240722655</v>
      </c>
      <c r="GL31" s="25">
        <v>89.003641357421884</v>
      </c>
      <c r="GM31" s="21"/>
      <c r="GN31" s="22"/>
      <c r="GO31" s="22"/>
      <c r="GP31" s="22"/>
      <c r="GQ31" s="22">
        <v>83.894519999999986</v>
      </c>
      <c r="GR31" s="22"/>
      <c r="GS31" s="22">
        <v>11.217180000000001</v>
      </c>
      <c r="GT31" s="22">
        <v>199.11304999999999</v>
      </c>
      <c r="GU31" s="22"/>
      <c r="GV31" s="22">
        <v>54.141349999999996</v>
      </c>
      <c r="GW31" s="22"/>
      <c r="GX31" s="25"/>
      <c r="GY31" s="21">
        <v>82.396569999999997</v>
      </c>
      <c r="GZ31" s="22"/>
      <c r="HA31" s="22">
        <v>23.789370000000005</v>
      </c>
      <c r="HB31" s="22">
        <v>35.059440000000002</v>
      </c>
      <c r="HC31" s="22">
        <v>111.17343</v>
      </c>
      <c r="HD31" s="22">
        <v>3.4803999999999999</v>
      </c>
      <c r="HE31" s="22">
        <v>74.573099999999997</v>
      </c>
      <c r="HF31" s="22">
        <v>17.137</v>
      </c>
      <c r="HG31" s="22">
        <v>35.951000000000001</v>
      </c>
      <c r="HH31" s="22">
        <v>19.162419999999997</v>
      </c>
      <c r="HI31" s="22">
        <v>49.460840000000005</v>
      </c>
      <c r="HJ31" s="22">
        <v>8.5789899999999992</v>
      </c>
      <c r="HK31" s="22">
        <v>23.445499999999999</v>
      </c>
      <c r="HL31" s="22">
        <v>0.27004</v>
      </c>
      <c r="HM31" s="22"/>
      <c r="HN31" s="22">
        <v>13.289309999999999</v>
      </c>
      <c r="HO31" s="22">
        <v>4.5433999999999992</v>
      </c>
      <c r="HP31" s="22">
        <v>2.5902699999999999</v>
      </c>
      <c r="HQ31" s="22">
        <v>15.4534</v>
      </c>
      <c r="HR31" s="22">
        <v>49.954920000000001</v>
      </c>
      <c r="HS31" s="22">
        <v>32.211880000000001</v>
      </c>
      <c r="HT31" s="22">
        <v>4.4359399999999996</v>
      </c>
      <c r="HU31" s="22">
        <v>13.22376</v>
      </c>
      <c r="HV31" s="25">
        <v>14.980989999999998</v>
      </c>
      <c r="HW31" s="21">
        <v>4.6777099999999994</v>
      </c>
      <c r="HX31" s="22">
        <v>13.62513</v>
      </c>
      <c r="HY31" s="22"/>
      <c r="HZ31" s="22">
        <v>257.67289</v>
      </c>
      <c r="IA31" s="22">
        <v>27.16348</v>
      </c>
      <c r="IB31" s="22">
        <v>5.8892600000000002</v>
      </c>
      <c r="IC31" s="22">
        <v>7.5902799999999999</v>
      </c>
      <c r="ID31" s="22">
        <v>14.71311</v>
      </c>
      <c r="IE31" s="22">
        <v>13.51824</v>
      </c>
      <c r="IF31" s="30">
        <v>38.014740000000003</v>
      </c>
      <c r="IG31" s="22">
        <v>26.821829999999999</v>
      </c>
      <c r="IH31" s="25">
        <v>63.160820000000001</v>
      </c>
      <c r="II31" s="22"/>
      <c r="IJ31" s="22">
        <v>1.4584600000000001</v>
      </c>
      <c r="IK31" s="22">
        <v>17.261539999999997</v>
      </c>
      <c r="IL31" s="22">
        <v>9.7011599999999998</v>
      </c>
      <c r="IM31" s="22">
        <v>0</v>
      </c>
      <c r="IN31" s="22">
        <v>103.2192</v>
      </c>
      <c r="IO31" s="22">
        <v>3.3496899999999998</v>
      </c>
      <c r="IP31" s="22">
        <v>1.6640699999999999</v>
      </c>
      <c r="IQ31" s="22">
        <v>25.328279999999999</v>
      </c>
      <c r="IR31" s="22">
        <v>6.9980799999999999</v>
      </c>
      <c r="IS31" s="22" t="s">
        <v>36</v>
      </c>
      <c r="IT31" s="22">
        <v>18.499199999999998</v>
      </c>
      <c r="IU31" s="22">
        <v>229.24250000000004</v>
      </c>
      <c r="IV31" s="22">
        <v>0</v>
      </c>
      <c r="IW31" s="22" t="s">
        <v>36</v>
      </c>
      <c r="IX31" s="22" t="s">
        <v>36</v>
      </c>
      <c r="IY31" s="22" t="s">
        <v>36</v>
      </c>
      <c r="IZ31" s="22">
        <v>0</v>
      </c>
      <c r="JA31" s="22">
        <v>107.4</v>
      </c>
      <c r="JB31" s="22">
        <v>0</v>
      </c>
      <c r="JC31" s="22" t="s">
        <v>36</v>
      </c>
      <c r="JD31" s="22" t="s">
        <v>36</v>
      </c>
      <c r="JE31" s="22" t="s">
        <v>36</v>
      </c>
      <c r="JF31" s="22">
        <v>87.714479999999995</v>
      </c>
      <c r="JG31" s="22" t="s">
        <v>36</v>
      </c>
      <c r="JH31" s="22">
        <v>103.43519999999999</v>
      </c>
      <c r="JI31" s="22" t="s">
        <v>36</v>
      </c>
      <c r="JJ31" s="22">
        <v>3.1612499999999999</v>
      </c>
      <c r="JK31" s="22">
        <v>0</v>
      </c>
      <c r="JL31" s="22">
        <v>55.295430000000003</v>
      </c>
    </row>
    <row r="32" spans="2:272" s="3" customFormat="1" ht="13.5" x14ac:dyDescent="0.2">
      <c r="B32" s="20" t="s">
        <v>29</v>
      </c>
      <c r="C32" s="21">
        <v>43.767000000000003</v>
      </c>
      <c r="D32" s="22"/>
      <c r="E32" s="22"/>
      <c r="F32" s="22"/>
      <c r="G32" s="22"/>
      <c r="H32" s="22">
        <v>14.949</v>
      </c>
      <c r="I32" s="22"/>
      <c r="J32" s="22"/>
      <c r="K32" s="22">
        <v>9.4130000000000003</v>
      </c>
      <c r="L32" s="22">
        <v>1.9E-2</v>
      </c>
      <c r="M32" s="22"/>
      <c r="N32" s="23"/>
      <c r="O32" s="24">
        <v>2.444</v>
      </c>
      <c r="P32" s="22"/>
      <c r="Q32" s="22">
        <v>12.986000000000001</v>
      </c>
      <c r="R32" s="22"/>
      <c r="S32" s="22">
        <v>22.265999999999998</v>
      </c>
      <c r="T32" s="22">
        <v>3.8679999999999999</v>
      </c>
      <c r="U32" s="22">
        <v>18.065000000000001</v>
      </c>
      <c r="V32" s="22">
        <v>3.919</v>
      </c>
      <c r="W32" s="22"/>
      <c r="X32" s="22">
        <v>22.544</v>
      </c>
      <c r="Y32" s="22"/>
      <c r="Z32" s="25"/>
      <c r="AA32" s="21">
        <v>11.792999999999999</v>
      </c>
      <c r="AB32" s="22"/>
      <c r="AC32" s="22">
        <v>30.888999999999999</v>
      </c>
      <c r="AD32" s="22">
        <v>2.4750000000000001</v>
      </c>
      <c r="AE32" s="22">
        <v>22.175000000000001</v>
      </c>
      <c r="AF32" s="22">
        <v>2.4239999999999999</v>
      </c>
      <c r="AG32" s="22"/>
      <c r="AH32" s="22">
        <v>67.137</v>
      </c>
      <c r="AI32" s="22">
        <v>30.744</v>
      </c>
      <c r="AJ32" s="22">
        <v>43.826000000000001</v>
      </c>
      <c r="AK32" s="22">
        <v>108.34299999999999</v>
      </c>
      <c r="AL32" s="23">
        <v>2.4239999999999999</v>
      </c>
      <c r="AM32" s="24">
        <v>40.344999999999999</v>
      </c>
      <c r="AN32" s="22"/>
      <c r="AO32" s="22">
        <v>49.481999999999999</v>
      </c>
      <c r="AP32" s="22">
        <v>67.850999999999999</v>
      </c>
      <c r="AQ32" s="22">
        <v>73.239000000000004</v>
      </c>
      <c r="AR32" s="22">
        <v>11.474</v>
      </c>
      <c r="AS32" s="22">
        <v>61.65</v>
      </c>
      <c r="AT32" s="22">
        <v>28.585999999999999</v>
      </c>
      <c r="AU32" s="22">
        <v>7.758</v>
      </c>
      <c r="AV32" s="22">
        <v>70.784000000000006</v>
      </c>
      <c r="AW32" s="22">
        <v>117.28</v>
      </c>
      <c r="AX32" s="25">
        <v>80.774000000000001</v>
      </c>
      <c r="AY32" s="21">
        <v>1.7370000000000001</v>
      </c>
      <c r="AZ32" s="22">
        <v>17.146999999999998</v>
      </c>
      <c r="BA32" s="22">
        <v>118.27800000000001</v>
      </c>
      <c r="BB32" s="22"/>
      <c r="BC32" s="22">
        <v>140.35299999999998</v>
      </c>
      <c r="BD32" s="22">
        <v>81.944999999999993</v>
      </c>
      <c r="BE32" s="22">
        <v>22.565000000000001</v>
      </c>
      <c r="BF32" s="22">
        <v>39.106999999999999</v>
      </c>
      <c r="BG32" s="22"/>
      <c r="BH32" s="22">
        <v>129.53</v>
      </c>
      <c r="BI32" s="22">
        <v>110.15100000000001</v>
      </c>
      <c r="BJ32" s="23">
        <v>21.443000000000001</v>
      </c>
      <c r="BK32" s="24">
        <v>23.462</v>
      </c>
      <c r="BL32" s="22"/>
      <c r="BM32" s="22">
        <v>64.811000000000007</v>
      </c>
      <c r="BN32" s="22">
        <v>8.7870000000000008</v>
      </c>
      <c r="BO32" s="22">
        <v>59.448999999999998</v>
      </c>
      <c r="BP32" s="22">
        <v>129.35900000000001</v>
      </c>
      <c r="BQ32" s="22">
        <v>42.135999999999996</v>
      </c>
      <c r="BR32" s="22">
        <v>92.709000000000003</v>
      </c>
      <c r="BS32" s="22">
        <v>115.38500000000001</v>
      </c>
      <c r="BT32" s="22">
        <v>143.9</v>
      </c>
      <c r="BU32" s="22">
        <v>145.69799999999998</v>
      </c>
      <c r="BV32" s="25">
        <v>38.578609999999998</v>
      </c>
      <c r="BW32" s="21">
        <v>104.545</v>
      </c>
      <c r="BX32" s="22">
        <v>31.485999999999997</v>
      </c>
      <c r="BY32" s="22">
        <v>9.532</v>
      </c>
      <c r="BZ32" s="22">
        <v>113.90600000000001</v>
      </c>
      <c r="CA32" s="22">
        <v>134.42099999999999</v>
      </c>
      <c r="CB32" s="22">
        <v>124.84099999999999</v>
      </c>
      <c r="CC32" s="22">
        <v>121.288</v>
      </c>
      <c r="CD32" s="22">
        <v>1.2729999999999999</v>
      </c>
      <c r="CE32" s="22">
        <v>19.212</v>
      </c>
      <c r="CF32" s="22">
        <v>166.13399999999999</v>
      </c>
      <c r="CG32" s="22">
        <v>92.968999999999994</v>
      </c>
      <c r="CH32" s="23">
        <v>149.75299999999999</v>
      </c>
      <c r="CI32" s="24">
        <v>110.68680999999999</v>
      </c>
      <c r="CJ32" s="22"/>
      <c r="CK32" s="22">
        <v>126.99566</v>
      </c>
      <c r="CL32" s="22">
        <v>6.9881899999999995</v>
      </c>
      <c r="CM32" s="22">
        <v>31.198029999999999</v>
      </c>
      <c r="CN32" s="22">
        <v>8.4490599999999993</v>
      </c>
      <c r="CO32" s="22">
        <v>142.53886</v>
      </c>
      <c r="CP32" s="22">
        <v>10.928379999999999</v>
      </c>
      <c r="CQ32" s="22">
        <v>169.59083999999999</v>
      </c>
      <c r="CR32" s="22">
        <v>4.9409999999999996E-2</v>
      </c>
      <c r="CS32" s="22">
        <v>29.721480000000003</v>
      </c>
      <c r="CT32" s="25">
        <v>121.67296</v>
      </c>
      <c r="CU32" s="21">
        <v>77.623100000000008</v>
      </c>
      <c r="CV32" s="22">
        <v>51.831870000000009</v>
      </c>
      <c r="CW32" s="22">
        <v>203.89893000000001</v>
      </c>
      <c r="CX32" s="22">
        <v>37.774879999999996</v>
      </c>
      <c r="CY32" s="22">
        <v>22.141650000000002</v>
      </c>
      <c r="CZ32" s="22">
        <v>242.34857</v>
      </c>
      <c r="DA32" s="22">
        <v>226.57782</v>
      </c>
      <c r="DB32" s="22">
        <v>139.84505000000001</v>
      </c>
      <c r="DC32" s="22">
        <v>63.821040000000004</v>
      </c>
      <c r="DD32" s="22">
        <v>23.446849999999998</v>
      </c>
      <c r="DE32" s="22">
        <v>262.08472999999998</v>
      </c>
      <c r="DF32" s="23">
        <v>38.140129999999999</v>
      </c>
      <c r="DG32" s="24">
        <v>107.79586999999999</v>
      </c>
      <c r="DH32" s="22"/>
      <c r="DI32" s="22">
        <v>8.1988099999999999</v>
      </c>
      <c r="DJ32" s="22">
        <v>45.65363</v>
      </c>
      <c r="DK32" s="22">
        <v>409.84515000000005</v>
      </c>
      <c r="DL32" s="22"/>
      <c r="DM32" s="22">
        <v>208.79574</v>
      </c>
      <c r="DN32" s="22">
        <v>18.965689999999999</v>
      </c>
      <c r="DO32" s="22">
        <v>98.616160000000008</v>
      </c>
      <c r="DP32" s="22">
        <v>231.28709000000001</v>
      </c>
      <c r="DQ32" s="22">
        <v>20.05904</v>
      </c>
      <c r="DR32" s="25">
        <v>197.56264999999999</v>
      </c>
      <c r="DS32" s="21">
        <v>107.79586999999999</v>
      </c>
      <c r="DT32" s="22"/>
      <c r="DU32" s="22">
        <v>8.1988099999999999</v>
      </c>
      <c r="DV32" s="22">
        <v>45.65363</v>
      </c>
      <c r="DW32" s="22">
        <v>409.84515000000005</v>
      </c>
      <c r="DX32" s="22"/>
      <c r="DY32" s="22">
        <v>208.79574</v>
      </c>
      <c r="DZ32" s="22">
        <v>18.965689999999999</v>
      </c>
      <c r="EA32" s="22">
        <v>98.616160000000008</v>
      </c>
      <c r="EB32" s="22">
        <v>231.28709000000001</v>
      </c>
      <c r="EC32" s="22">
        <v>20.05904</v>
      </c>
      <c r="ED32" s="23">
        <v>197.56264999999999</v>
      </c>
      <c r="EE32" s="24">
        <v>70.686539999999994</v>
      </c>
      <c r="EF32" s="22">
        <v>29.83493</v>
      </c>
      <c r="EG32" s="22">
        <v>112.47161</v>
      </c>
      <c r="EH32" s="22">
        <v>224.01694000000001</v>
      </c>
      <c r="EI32" s="22">
        <v>139.85548</v>
      </c>
      <c r="EJ32" s="22">
        <v>210.23006000000001</v>
      </c>
      <c r="EK32" s="22">
        <v>149.65335999999999</v>
      </c>
      <c r="EL32" s="22">
        <v>147.42937000000001</v>
      </c>
      <c r="EM32" s="22">
        <v>83.774770000000004</v>
      </c>
      <c r="EN32" s="22"/>
      <c r="EO32" s="22"/>
      <c r="EP32" s="25"/>
      <c r="EQ32" s="21">
        <v>323.64895000000001</v>
      </c>
      <c r="ER32" s="22">
        <v>98.541989999999998</v>
      </c>
      <c r="ES32" s="22">
        <v>164.25711999999999</v>
      </c>
      <c r="ET32" s="22">
        <v>52.219410000000003</v>
      </c>
      <c r="EU32" s="22">
        <v>241.87020000000001</v>
      </c>
      <c r="EV32" s="22">
        <v>89.855080000000001</v>
      </c>
      <c r="EW32" s="22">
        <v>68.635069999999999</v>
      </c>
      <c r="EX32" s="22">
        <v>50.846679999999999</v>
      </c>
      <c r="EY32" s="22">
        <v>28.583259999999999</v>
      </c>
      <c r="EZ32" s="22">
        <v>145.74743000000001</v>
      </c>
      <c r="FA32" s="22">
        <v>93.849500000000006</v>
      </c>
      <c r="FB32" s="23">
        <v>121.30062</v>
      </c>
      <c r="FC32" s="24">
        <v>97.554649999999995</v>
      </c>
      <c r="FD32" s="22">
        <v>98.318709999999996</v>
      </c>
      <c r="FE32" s="22">
        <v>28.719850000000001</v>
      </c>
      <c r="FF32" s="22">
        <v>52.530099999999997</v>
      </c>
      <c r="FG32" s="22">
        <v>138.04745</v>
      </c>
      <c r="FH32" s="22">
        <v>122.02392</v>
      </c>
      <c r="FI32" s="22">
        <v>318.39443999999997</v>
      </c>
      <c r="FJ32" s="22">
        <v>42.850439999999999</v>
      </c>
      <c r="FK32" s="22">
        <v>163.84926999999999</v>
      </c>
      <c r="FL32" s="22">
        <v>30.385840000000002</v>
      </c>
      <c r="FM32" s="22">
        <v>167.65710999999999</v>
      </c>
      <c r="FN32" s="23">
        <v>141.79768000000001</v>
      </c>
      <c r="FO32" s="46">
        <v>143.52099999999999</v>
      </c>
      <c r="FP32" s="22">
        <v>13.613949999999999</v>
      </c>
      <c r="FQ32" s="22">
        <v>106.62152999999999</v>
      </c>
      <c r="FR32" s="22">
        <v>193.59475</v>
      </c>
      <c r="FS32" s="22">
        <v>138.57592000000002</v>
      </c>
      <c r="FT32" s="22">
        <v>79.707189999999997</v>
      </c>
      <c r="FU32" s="22">
        <v>119.39703</v>
      </c>
      <c r="FV32" s="22">
        <v>10.662780000000001</v>
      </c>
      <c r="FW32" s="22">
        <v>84.301649999999995</v>
      </c>
      <c r="FX32" s="22">
        <v>176.17762999999999</v>
      </c>
      <c r="FY32" s="22">
        <v>12.008380000000001</v>
      </c>
      <c r="FZ32" s="25">
        <f>VLOOKUP(B32,'[1]Tablas 2016'!$A$3:$N$27,13,FALSE)</f>
        <v>1.31027</v>
      </c>
      <c r="GA32" s="21">
        <v>5.8734799999999998</v>
      </c>
      <c r="GB32" s="22">
        <v>81.965519999999998</v>
      </c>
      <c r="GC32" s="22">
        <v>199.63742000000002</v>
      </c>
      <c r="GD32" s="22">
        <v>7.14039</v>
      </c>
      <c r="GE32" s="22">
        <v>194.1402265625</v>
      </c>
      <c r="GF32" s="22">
        <v>46.023210937499996</v>
      </c>
      <c r="GG32" s="22">
        <v>97.281840000000003</v>
      </c>
      <c r="GH32" s="22">
        <v>86.327601562500007</v>
      </c>
      <c r="GI32" s="22"/>
      <c r="GJ32" s="22">
        <v>159.53</v>
      </c>
      <c r="GK32" s="22">
        <v>91.888271484374997</v>
      </c>
      <c r="GL32" s="25">
        <v>0.46680999755859398</v>
      </c>
      <c r="GM32" s="21"/>
      <c r="GN32" s="22"/>
      <c r="GO32" s="22">
        <v>133.91257999999999</v>
      </c>
      <c r="GP32" s="22"/>
      <c r="GQ32" s="22">
        <v>95.54495</v>
      </c>
      <c r="GR32" s="22">
        <v>45.75394</v>
      </c>
      <c r="GS32" s="22"/>
      <c r="GT32" s="22">
        <v>151.21350000000001</v>
      </c>
      <c r="GU32" s="22">
        <v>71.419830000000005</v>
      </c>
      <c r="GV32" s="22"/>
      <c r="GW32" s="22"/>
      <c r="GX32" s="25">
        <v>92.361999999999995</v>
      </c>
      <c r="GY32" s="21">
        <v>6.8209999999999997</v>
      </c>
      <c r="GZ32" s="22">
        <v>94.102000000000004</v>
      </c>
      <c r="HA32" s="22">
        <v>58.718649999999997</v>
      </c>
      <c r="HB32" s="22">
        <v>146.54925</v>
      </c>
      <c r="HC32" s="22">
        <v>82.457440000000005</v>
      </c>
      <c r="HD32" s="22">
        <v>27.619250000000001</v>
      </c>
      <c r="HE32" s="22">
        <v>139.45623999999998</v>
      </c>
      <c r="HF32" s="22">
        <v>50.595999999999997</v>
      </c>
      <c r="HG32" s="22">
        <v>93.694000000000003</v>
      </c>
      <c r="HH32" s="22">
        <v>76.873070000000013</v>
      </c>
      <c r="HI32" s="22">
        <v>30.285679999999999</v>
      </c>
      <c r="HJ32" s="22">
        <v>109.69194</v>
      </c>
      <c r="HK32" s="22">
        <v>74.365169999999992</v>
      </c>
      <c r="HL32" s="22"/>
      <c r="HM32" s="22">
        <v>48.782699999999998</v>
      </c>
      <c r="HN32" s="22">
        <v>57.754519999999999</v>
      </c>
      <c r="HO32" s="22">
        <v>129.83695</v>
      </c>
      <c r="HP32" s="22">
        <v>144.70902000000001</v>
      </c>
      <c r="HQ32" s="22"/>
      <c r="HR32" s="22">
        <v>75.774509999999992</v>
      </c>
      <c r="HS32" s="22">
        <v>100.75977</v>
      </c>
      <c r="HT32" s="22"/>
      <c r="HU32" s="22">
        <v>25.11495</v>
      </c>
      <c r="HV32" s="25"/>
      <c r="HW32" s="21">
        <v>64.072000000000003</v>
      </c>
      <c r="HX32" s="22">
        <v>28.632000000000001</v>
      </c>
      <c r="HY32" s="22">
        <v>68.877499999999998</v>
      </c>
      <c r="HZ32" s="22">
        <v>53.4</v>
      </c>
      <c r="IA32" s="22">
        <v>131.084</v>
      </c>
      <c r="IB32" s="22">
        <v>179.9265</v>
      </c>
      <c r="IC32" s="22">
        <v>107.1</v>
      </c>
      <c r="ID32" s="22">
        <v>134.97450000000001</v>
      </c>
      <c r="IE32" s="22">
        <v>122.88249999999999</v>
      </c>
      <c r="IF32" s="30">
        <v>5.03</v>
      </c>
      <c r="IG32" s="22"/>
      <c r="IH32" s="25">
        <v>77.316500000000005</v>
      </c>
      <c r="II32" s="22">
        <v>155.83924999999999</v>
      </c>
      <c r="IJ32" s="22">
        <v>12.582000000000001</v>
      </c>
      <c r="IK32" s="22">
        <v>93.904499999999999</v>
      </c>
      <c r="IL32" s="22">
        <v>76.562749999999994</v>
      </c>
      <c r="IM32" s="22">
        <v>178.05500000000001</v>
      </c>
      <c r="IN32" s="22">
        <v>112.36499999999999</v>
      </c>
      <c r="IO32" s="22">
        <v>64.260000000000005</v>
      </c>
      <c r="IP32" s="22">
        <v>57.402000000000001</v>
      </c>
      <c r="IQ32" s="22">
        <v>243.50749999999999</v>
      </c>
      <c r="IR32" s="22">
        <v>127.1</v>
      </c>
      <c r="IS32" s="22">
        <v>163.97874999999999</v>
      </c>
      <c r="IT32" s="22">
        <v>54.18</v>
      </c>
      <c r="IU32" s="22">
        <v>276.89800000000002</v>
      </c>
      <c r="IV32" s="22">
        <v>86.190850000000012</v>
      </c>
      <c r="IW32" s="22">
        <v>10.7</v>
      </c>
      <c r="IX32" s="22">
        <v>16.05</v>
      </c>
      <c r="IY32" s="22">
        <v>261.75740000000002</v>
      </c>
      <c r="IZ32" s="22">
        <v>294.67784</v>
      </c>
      <c r="JA32" s="22">
        <v>106.0275</v>
      </c>
      <c r="JB32" s="22">
        <v>0</v>
      </c>
      <c r="JC32" s="22">
        <v>6.97051</v>
      </c>
      <c r="JD32" s="22">
        <v>39.022500000000001</v>
      </c>
      <c r="JE32" s="22">
        <v>136.69</v>
      </c>
      <c r="JF32" s="22">
        <v>190.77199999999999</v>
      </c>
      <c r="JG32" s="22">
        <v>222.31</v>
      </c>
      <c r="JH32" s="22">
        <v>73.239850000000004</v>
      </c>
      <c r="JI32" s="22">
        <v>98.8</v>
      </c>
      <c r="JJ32" s="22">
        <v>208.8125</v>
      </c>
      <c r="JK32" s="22" t="s">
        <v>36</v>
      </c>
      <c r="JL32" s="22" t="s">
        <v>36</v>
      </c>
    </row>
    <row r="33" spans="2:15969" s="3" customFormat="1" ht="13.5" x14ac:dyDescent="0.2">
      <c r="B33" s="20" t="s">
        <v>11</v>
      </c>
      <c r="C33" s="21">
        <v>421.86599999999999</v>
      </c>
      <c r="D33" s="22">
        <v>90.814999999999998</v>
      </c>
      <c r="E33" s="22">
        <v>63.171999999999997</v>
      </c>
      <c r="F33" s="22">
        <v>91.588000000000008</v>
      </c>
      <c r="G33" s="22">
        <v>52.801000000000002</v>
      </c>
      <c r="H33" s="22">
        <v>86.661000000000001</v>
      </c>
      <c r="I33" s="22">
        <v>215.375</v>
      </c>
      <c r="J33" s="22">
        <v>303.52700000000004</v>
      </c>
      <c r="K33" s="22">
        <v>201.61799999999999</v>
      </c>
      <c r="L33" s="22">
        <v>34.097999999999999</v>
      </c>
      <c r="M33" s="22">
        <v>112.03399999999999</v>
      </c>
      <c r="N33" s="23"/>
      <c r="O33" s="24">
        <v>161.79099999999997</v>
      </c>
      <c r="P33" s="22">
        <v>113.31200000000001</v>
      </c>
      <c r="Q33" s="22">
        <v>14.275</v>
      </c>
      <c r="R33" s="22">
        <v>142.542</v>
      </c>
      <c r="S33" s="22">
        <v>29.638999999999999</v>
      </c>
      <c r="T33" s="22">
        <v>240.68899999999999</v>
      </c>
      <c r="U33" s="22">
        <v>64.457000000000008</v>
      </c>
      <c r="V33" s="22">
        <v>95.22</v>
      </c>
      <c r="W33" s="22">
        <v>64.375</v>
      </c>
      <c r="X33" s="22">
        <v>69.025000000000006</v>
      </c>
      <c r="Y33" s="22">
        <v>40.980999999999995</v>
      </c>
      <c r="Z33" s="25">
        <v>98.725999999999985</v>
      </c>
      <c r="AA33" s="21">
        <v>34.975999999999999</v>
      </c>
      <c r="AB33" s="22">
        <v>25.316000000000003</v>
      </c>
      <c r="AC33" s="22">
        <v>43.360999999999997</v>
      </c>
      <c r="AD33" s="22">
        <v>57.748999999999995</v>
      </c>
      <c r="AE33" s="22">
        <v>82.012</v>
      </c>
      <c r="AF33" s="22">
        <v>30.606999999999999</v>
      </c>
      <c r="AG33" s="22">
        <v>178.22900000000001</v>
      </c>
      <c r="AH33" s="22">
        <v>75.754000000000005</v>
      </c>
      <c r="AI33" s="22">
        <v>125.215</v>
      </c>
      <c r="AJ33" s="22">
        <v>49.980999999999995</v>
      </c>
      <c r="AK33" s="22">
        <v>19.97</v>
      </c>
      <c r="AL33" s="23">
        <v>62.575000000000003</v>
      </c>
      <c r="AM33" s="24">
        <v>109.024</v>
      </c>
      <c r="AN33" s="22">
        <v>80.263999999999996</v>
      </c>
      <c r="AO33" s="22">
        <v>121.40600000000001</v>
      </c>
      <c r="AP33" s="22">
        <v>11.32</v>
      </c>
      <c r="AQ33" s="22">
        <v>35.445999999999998</v>
      </c>
      <c r="AR33" s="22">
        <v>124.44</v>
      </c>
      <c r="AS33" s="22">
        <v>107.727</v>
      </c>
      <c r="AT33" s="22">
        <v>80.709000000000003</v>
      </c>
      <c r="AU33" s="22">
        <v>74.427999999999997</v>
      </c>
      <c r="AV33" s="22">
        <v>31.635000000000002</v>
      </c>
      <c r="AW33" s="22">
        <v>171.02199999999999</v>
      </c>
      <c r="AX33" s="25">
        <v>110.721</v>
      </c>
      <c r="AY33" s="21">
        <v>146.60899999999998</v>
      </c>
      <c r="AZ33" s="22">
        <v>94.1</v>
      </c>
      <c r="BA33" s="22">
        <v>168.238</v>
      </c>
      <c r="BB33" s="22">
        <v>48.606000000000002</v>
      </c>
      <c r="BC33" s="22">
        <v>136.75200000000001</v>
      </c>
      <c r="BD33" s="22">
        <v>70.463999999999999</v>
      </c>
      <c r="BE33" s="22">
        <v>74.489000000000004</v>
      </c>
      <c r="BF33" s="22">
        <v>258.59699999999998</v>
      </c>
      <c r="BG33" s="22">
        <v>197.126</v>
      </c>
      <c r="BH33" s="22">
        <v>47.088000000000001</v>
      </c>
      <c r="BI33" s="22">
        <v>93.932000000000002</v>
      </c>
      <c r="BJ33" s="23">
        <v>45.195999999999998</v>
      </c>
      <c r="BK33" s="24">
        <v>94.968000000000004</v>
      </c>
      <c r="BL33" s="22">
        <v>116.73699999999999</v>
      </c>
      <c r="BM33" s="22">
        <v>219.17400000000001</v>
      </c>
      <c r="BN33" s="22">
        <v>80.749000000000009</v>
      </c>
      <c r="BO33" s="22">
        <v>97.878</v>
      </c>
      <c r="BP33" s="22">
        <v>46.474000000000004</v>
      </c>
      <c r="BQ33" s="22">
        <v>341.85300000000001</v>
      </c>
      <c r="BR33" s="22">
        <v>229.84900000000002</v>
      </c>
      <c r="BS33" s="22">
        <v>290.23</v>
      </c>
      <c r="BT33" s="22">
        <v>500.53300000000002</v>
      </c>
      <c r="BU33" s="22">
        <v>527.87</v>
      </c>
      <c r="BV33" s="25">
        <v>237.55589000000001</v>
      </c>
      <c r="BW33" s="21">
        <v>358.83499999999998</v>
      </c>
      <c r="BX33" s="22">
        <v>150.565</v>
      </c>
      <c r="BY33" s="22">
        <v>371.34</v>
      </c>
      <c r="BZ33" s="22">
        <v>140.64400000000003</v>
      </c>
      <c r="CA33" s="22">
        <v>606.35900000000004</v>
      </c>
      <c r="CB33" s="22">
        <v>344.64899999999994</v>
      </c>
      <c r="CC33" s="22">
        <v>316.65099999999995</v>
      </c>
      <c r="CD33" s="22">
        <v>59.818000000000005</v>
      </c>
      <c r="CE33" s="22">
        <v>317.45400000000001</v>
      </c>
      <c r="CF33" s="22">
        <v>262.24900000000002</v>
      </c>
      <c r="CG33" s="22">
        <v>194.42099999999999</v>
      </c>
      <c r="CH33" s="23">
        <v>181.803</v>
      </c>
      <c r="CI33" s="24">
        <v>175.50191000000001</v>
      </c>
      <c r="CJ33" s="22">
        <v>156.10933</v>
      </c>
      <c r="CK33" s="22">
        <v>131.52197999999999</v>
      </c>
      <c r="CL33" s="22">
        <v>161.43537000000001</v>
      </c>
      <c r="CM33" s="22">
        <v>85.12539000000001</v>
      </c>
      <c r="CN33" s="22">
        <v>247.75137000000001</v>
      </c>
      <c r="CO33" s="22">
        <v>139.91643999999997</v>
      </c>
      <c r="CP33" s="22">
        <v>209.64877000000001</v>
      </c>
      <c r="CQ33" s="22">
        <v>203.92061000000001</v>
      </c>
      <c r="CR33" s="22">
        <v>84.124490000000009</v>
      </c>
      <c r="CS33" s="22">
        <v>144.40503000000001</v>
      </c>
      <c r="CT33" s="25">
        <v>247.18812000000003</v>
      </c>
      <c r="CU33" s="21">
        <v>179.15996999999996</v>
      </c>
      <c r="CV33" s="22">
        <v>142.66910000000001</v>
      </c>
      <c r="CW33" s="22">
        <v>282.59289000000001</v>
      </c>
      <c r="CX33" s="22">
        <v>128.27409999999998</v>
      </c>
      <c r="CY33" s="22">
        <v>230.42313000000001</v>
      </c>
      <c r="CZ33" s="22">
        <v>230.25484</v>
      </c>
      <c r="DA33" s="22">
        <v>253.47949</v>
      </c>
      <c r="DB33" s="22">
        <v>227.0472</v>
      </c>
      <c r="DC33" s="22">
        <v>203.78117</v>
      </c>
      <c r="DD33" s="22">
        <v>153.39115000000001</v>
      </c>
      <c r="DE33" s="22">
        <v>22.623999999999999</v>
      </c>
      <c r="DF33" s="23">
        <v>155.40206000000001</v>
      </c>
      <c r="DG33" s="24">
        <v>235.11941999999999</v>
      </c>
      <c r="DH33" s="22">
        <v>245.11247000000003</v>
      </c>
      <c r="DI33" s="22">
        <v>123.00443000000001</v>
      </c>
      <c r="DJ33" s="22">
        <v>322.96533999999997</v>
      </c>
      <c r="DK33" s="22">
        <v>350.90136999999999</v>
      </c>
      <c r="DL33" s="22">
        <v>378.37214</v>
      </c>
      <c r="DM33" s="22">
        <v>190.66744</v>
      </c>
      <c r="DN33" s="22">
        <v>413.00963000000002</v>
      </c>
      <c r="DO33" s="22">
        <v>224.66821999999999</v>
      </c>
      <c r="DP33" s="22">
        <v>100.82952</v>
      </c>
      <c r="DQ33" s="22">
        <v>137.0463</v>
      </c>
      <c r="DR33" s="25">
        <v>442.14736000000005</v>
      </c>
      <c r="DS33" s="21">
        <v>235.11941999999999</v>
      </c>
      <c r="DT33" s="22">
        <v>245.11247000000003</v>
      </c>
      <c r="DU33" s="22">
        <v>123.00443000000001</v>
      </c>
      <c r="DV33" s="22">
        <v>322.96533999999997</v>
      </c>
      <c r="DW33" s="22">
        <v>350.90136999999999</v>
      </c>
      <c r="DX33" s="22">
        <v>378.37214</v>
      </c>
      <c r="DY33" s="22">
        <v>190.66744</v>
      </c>
      <c r="DZ33" s="22">
        <v>413.00963000000002</v>
      </c>
      <c r="EA33" s="22">
        <v>224.66821999999999</v>
      </c>
      <c r="EB33" s="22">
        <v>100.82952</v>
      </c>
      <c r="EC33" s="22">
        <v>137.0463</v>
      </c>
      <c r="ED33" s="23">
        <v>442.14736000000005</v>
      </c>
      <c r="EE33" s="24">
        <v>60.993900000000004</v>
      </c>
      <c r="EF33" s="22">
        <v>423.98323000000005</v>
      </c>
      <c r="EG33" s="22"/>
      <c r="EH33" s="22">
        <v>431.46816000000001</v>
      </c>
      <c r="EI33" s="22">
        <v>0.46522000000000002</v>
      </c>
      <c r="EJ33" s="22">
        <v>258.73324000000002</v>
      </c>
      <c r="EK33" s="22">
        <v>283.34283999999997</v>
      </c>
      <c r="EL33" s="22">
        <v>683.70238999999992</v>
      </c>
      <c r="EM33" s="22">
        <v>589.24269000000004</v>
      </c>
      <c r="EN33" s="22">
        <v>81.58578</v>
      </c>
      <c r="EO33" s="22"/>
      <c r="EP33" s="25">
        <v>326.34312</v>
      </c>
      <c r="EQ33" s="21">
        <v>927.51647000000003</v>
      </c>
      <c r="ER33" s="22">
        <v>365.50036</v>
      </c>
      <c r="ES33" s="22">
        <v>857.56129999999996</v>
      </c>
      <c r="ET33" s="22">
        <v>210.72254000000001</v>
      </c>
      <c r="EU33" s="22">
        <v>461.16113000000001</v>
      </c>
      <c r="EV33" s="22">
        <v>779.44376999999997</v>
      </c>
      <c r="EW33" s="22">
        <v>792.68480999999997</v>
      </c>
      <c r="EX33" s="22">
        <v>771.27021999999999</v>
      </c>
      <c r="EY33" s="22">
        <v>267.32166000000001</v>
      </c>
      <c r="EZ33" s="22">
        <v>1071.1806300000001</v>
      </c>
      <c r="FA33" s="22">
        <v>287.52276000000001</v>
      </c>
      <c r="FB33" s="23">
        <v>38.935969999999998</v>
      </c>
      <c r="FC33" s="24">
        <v>281.31348000000003</v>
      </c>
      <c r="FD33" s="22"/>
      <c r="FE33" s="22"/>
      <c r="FF33" s="22">
        <v>129.28</v>
      </c>
      <c r="FG33" s="22">
        <v>160.72218000000001</v>
      </c>
      <c r="FH33" s="22">
        <v>120.65709</v>
      </c>
      <c r="FI33" s="22">
        <v>39.989649999999997</v>
      </c>
      <c r="FJ33" s="22">
        <v>40.649320000000003</v>
      </c>
      <c r="FK33" s="22">
        <v>0.1007</v>
      </c>
      <c r="FL33" s="22"/>
      <c r="FM33" s="22">
        <v>37.371850000000002</v>
      </c>
      <c r="FN33" s="23">
        <v>193.08458999999999</v>
      </c>
      <c r="FO33" s="46">
        <v>142.88305000000003</v>
      </c>
      <c r="FP33" s="22">
        <v>61.280839999999998</v>
      </c>
      <c r="FQ33" s="22">
        <v>61.202219999999997</v>
      </c>
      <c r="FR33" s="22">
        <v>72.158530000000013</v>
      </c>
      <c r="FS33" s="22">
        <v>123.55230999999999</v>
      </c>
      <c r="FT33" s="22">
        <v>80.052250000000001</v>
      </c>
      <c r="FU33" s="22">
        <v>229.06325000000001</v>
      </c>
      <c r="FV33" s="22"/>
      <c r="FW33" s="22">
        <v>240.45486</v>
      </c>
      <c r="FX33" s="22">
        <v>59.233510000000003</v>
      </c>
      <c r="FY33" s="22"/>
      <c r="FZ33" s="25">
        <f>VLOOKUP(B33,'[1]Tablas 2016'!$A$3:$N$27,13,FALSE)</f>
        <v>15.19164</v>
      </c>
      <c r="GA33" s="21">
        <v>25.098020000000002</v>
      </c>
      <c r="GB33" s="22"/>
      <c r="GC33" s="22">
        <v>134.12278000000001</v>
      </c>
      <c r="GD33" s="22">
        <v>175.36466999999999</v>
      </c>
      <c r="GE33" s="22">
        <v>273.08924218750002</v>
      </c>
      <c r="GF33" s="22">
        <v>36.001140624999998</v>
      </c>
      <c r="GG33" s="22">
        <v>213.66958</v>
      </c>
      <c r="GH33" s="22">
        <v>145.819765625</v>
      </c>
      <c r="GI33" s="22">
        <v>369.53</v>
      </c>
      <c r="GJ33" s="22">
        <v>114.23</v>
      </c>
      <c r="GK33" s="22">
        <v>342.25320312500003</v>
      </c>
      <c r="GL33" s="25">
        <v>347.65328515624998</v>
      </c>
      <c r="GM33" s="21">
        <v>95.339020000000005</v>
      </c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5"/>
      <c r="GY33" s="21">
        <v>285.02665000000002</v>
      </c>
      <c r="GZ33" s="22">
        <v>169.72417999999999</v>
      </c>
      <c r="HA33" s="22">
        <v>252.49284</v>
      </c>
      <c r="HB33" s="22">
        <v>286.05311999999998</v>
      </c>
      <c r="HC33" s="22">
        <v>247.89793</v>
      </c>
      <c r="HD33" s="22">
        <v>359.81878999999998</v>
      </c>
      <c r="HE33" s="22">
        <v>303.83960000000002</v>
      </c>
      <c r="HF33" s="22">
        <v>570.89300000000003</v>
      </c>
      <c r="HG33" s="22">
        <v>481.62400000000002</v>
      </c>
      <c r="HH33" s="22">
        <v>604.82824999999991</v>
      </c>
      <c r="HI33" s="22">
        <v>268.61918000000003</v>
      </c>
      <c r="HJ33" s="22">
        <v>155.91746000000003</v>
      </c>
      <c r="HK33" s="22">
        <v>111.54917999999999</v>
      </c>
      <c r="HL33" s="22">
        <v>230.47255999999999</v>
      </c>
      <c r="HM33" s="22">
        <v>260.17126999999999</v>
      </c>
      <c r="HN33" s="22">
        <v>249.9872</v>
      </c>
      <c r="HO33" s="22">
        <v>578.99050999999997</v>
      </c>
      <c r="HP33" s="22">
        <v>202.32554000000002</v>
      </c>
      <c r="HQ33" s="22">
        <v>800.58980000000008</v>
      </c>
      <c r="HR33" s="22">
        <v>143.14322000000001</v>
      </c>
      <c r="HS33" s="22">
        <v>205.34616999999997</v>
      </c>
      <c r="HT33" s="22">
        <v>226.26224999999999</v>
      </c>
      <c r="HU33" s="22">
        <v>222.82693999999998</v>
      </c>
      <c r="HV33" s="25">
        <v>291.35157999999996</v>
      </c>
      <c r="HW33" s="21">
        <v>108.23354</v>
      </c>
      <c r="HX33" s="22">
        <v>484.44445999999999</v>
      </c>
      <c r="HY33" s="22">
        <v>325.13968</v>
      </c>
      <c r="HZ33" s="22">
        <v>4.1688000000000001</v>
      </c>
      <c r="IA33" s="22">
        <v>523.85649000000001</v>
      </c>
      <c r="IB33" s="22">
        <v>174.42509000000001</v>
      </c>
      <c r="IC33" s="22">
        <v>500.49780999999996</v>
      </c>
      <c r="ID33" s="22">
        <v>564.20644000000004</v>
      </c>
      <c r="IE33" s="22">
        <v>732.39437999999996</v>
      </c>
      <c r="IF33" s="30">
        <v>181.35543999999999</v>
      </c>
      <c r="IG33" s="22">
        <v>672.14884000000006</v>
      </c>
      <c r="IH33" s="25">
        <v>556.37719000000004</v>
      </c>
      <c r="II33" s="22">
        <v>264.55222000000003</v>
      </c>
      <c r="IJ33" s="22">
        <v>124.85109</v>
      </c>
      <c r="IK33" s="22">
        <v>685.40245000000004</v>
      </c>
      <c r="IL33" s="22">
        <v>896.00534000000005</v>
      </c>
      <c r="IM33" s="22">
        <v>390.92493000000002</v>
      </c>
      <c r="IN33" s="22">
        <v>600.86853999999994</v>
      </c>
      <c r="IO33" s="22">
        <v>256.43403000000001</v>
      </c>
      <c r="IP33" s="22">
        <v>1474.0320399999998</v>
      </c>
      <c r="IQ33" s="22">
        <v>65.553110000000004</v>
      </c>
      <c r="IR33" s="22">
        <v>318.78838999999999</v>
      </c>
      <c r="IS33" s="22">
        <v>335.19857999999999</v>
      </c>
      <c r="IT33" s="22">
        <v>548.85699</v>
      </c>
      <c r="IU33" s="22">
        <v>276.84718000000004</v>
      </c>
      <c r="IV33" s="22">
        <v>473.78644000000008</v>
      </c>
      <c r="IW33" s="22">
        <v>440.11840000000001</v>
      </c>
      <c r="IX33" s="22">
        <v>771.39510999999993</v>
      </c>
      <c r="IY33" s="22">
        <v>822.91709000000003</v>
      </c>
      <c r="IZ33" s="22">
        <v>3.5794000000000001</v>
      </c>
      <c r="JA33" s="22">
        <v>584.50101000000006</v>
      </c>
      <c r="JB33" s="22">
        <v>436.38049999999998</v>
      </c>
      <c r="JC33" s="22">
        <v>675.6</v>
      </c>
      <c r="JD33" s="22">
        <v>1323.9669999999999</v>
      </c>
      <c r="JE33" s="22">
        <v>824.29578000000004</v>
      </c>
      <c r="JF33" s="22">
        <v>321.20341999999999</v>
      </c>
      <c r="JG33" s="22">
        <v>1437.3007400000001</v>
      </c>
      <c r="JH33" s="22">
        <v>213.24091999999996</v>
      </c>
      <c r="JI33" s="22">
        <v>504.64922999999999</v>
      </c>
      <c r="JJ33" s="22">
        <v>718.16593999999998</v>
      </c>
      <c r="JK33" s="22">
        <v>1140.8480200000001</v>
      </c>
      <c r="JL33" s="22">
        <v>118.583</v>
      </c>
    </row>
    <row r="34" spans="2:15969" s="3" customFormat="1" ht="13.5" x14ac:dyDescent="0.2">
      <c r="B34" s="20" t="s">
        <v>12</v>
      </c>
      <c r="C34" s="21">
        <v>0.251</v>
      </c>
      <c r="D34" s="22">
        <v>23.187999999999999</v>
      </c>
      <c r="E34" s="22">
        <v>6.0999999999999999E-2</v>
      </c>
      <c r="F34" s="22">
        <v>9.8000000000000004E-2</v>
      </c>
      <c r="G34" s="22">
        <v>1.306</v>
      </c>
      <c r="H34" s="22">
        <v>0.22600000000000001</v>
      </c>
      <c r="I34" s="22">
        <v>0.11899999999999999</v>
      </c>
      <c r="J34" s="22">
        <v>1.54</v>
      </c>
      <c r="K34" s="22">
        <v>6.6000000000000003E-2</v>
      </c>
      <c r="L34" s="22"/>
      <c r="M34" s="22">
        <v>6.0999999999999999E-2</v>
      </c>
      <c r="N34" s="23">
        <v>7.8E-2</v>
      </c>
      <c r="O34" s="24">
        <v>9.9000000000000005E-2</v>
      </c>
      <c r="P34" s="22">
        <v>0.51500000000000001</v>
      </c>
      <c r="Q34" s="22">
        <v>3.117</v>
      </c>
      <c r="R34" s="22">
        <v>0.13900000000000001</v>
      </c>
      <c r="S34" s="22">
        <v>0.25900000000000001</v>
      </c>
      <c r="T34" s="22"/>
      <c r="U34" s="22">
        <v>0.78</v>
      </c>
      <c r="V34" s="22">
        <v>5.0999999999999997E-2</v>
      </c>
      <c r="W34" s="22">
        <v>5.1999999999999998E-2</v>
      </c>
      <c r="X34" s="22"/>
      <c r="Y34" s="22"/>
      <c r="Z34" s="25"/>
      <c r="AA34" s="21"/>
      <c r="AB34" s="22">
        <v>0.83499999999999996</v>
      </c>
      <c r="AC34" s="22"/>
      <c r="AD34" s="22">
        <v>0.30199999999999999</v>
      </c>
      <c r="AE34" s="22">
        <v>7.0999999999999994E-2</v>
      </c>
      <c r="AF34" s="22">
        <v>9.6000000000000002E-2</v>
      </c>
      <c r="AG34" s="22"/>
      <c r="AH34" s="22"/>
      <c r="AI34" s="22">
        <v>0.08</v>
      </c>
      <c r="AJ34" s="22"/>
      <c r="AK34" s="22"/>
      <c r="AL34" s="23"/>
      <c r="AM34" s="24"/>
      <c r="AN34" s="22">
        <v>5.0369999999999999</v>
      </c>
      <c r="AO34" s="22">
        <v>0.126</v>
      </c>
      <c r="AP34" s="22">
        <v>0.11799999999999999</v>
      </c>
      <c r="AQ34" s="22"/>
      <c r="AR34" s="22">
        <v>4.9000000000000002E-2</v>
      </c>
      <c r="AS34" s="22">
        <v>7.4999999999999997E-2</v>
      </c>
      <c r="AT34" s="22"/>
      <c r="AU34" s="22">
        <v>1.1299999999999999</v>
      </c>
      <c r="AV34" s="22"/>
      <c r="AW34" s="22">
        <v>0.05</v>
      </c>
      <c r="AX34" s="25"/>
      <c r="AY34" s="21"/>
      <c r="AZ34" s="22">
        <v>0.86</v>
      </c>
      <c r="BA34" s="22"/>
      <c r="BB34" s="22"/>
      <c r="BC34" s="22"/>
      <c r="BD34" s="22"/>
      <c r="BE34" s="22">
        <v>0.215</v>
      </c>
      <c r="BF34" s="22"/>
      <c r="BG34" s="22">
        <v>1.4E-2</v>
      </c>
      <c r="BH34" s="22"/>
      <c r="BI34" s="22"/>
      <c r="BJ34" s="23">
        <v>6.2E-2</v>
      </c>
      <c r="BK34" s="24"/>
      <c r="BL34" s="22">
        <v>5.1999999999999998E-2</v>
      </c>
      <c r="BM34" s="22"/>
      <c r="BN34" s="22"/>
      <c r="BO34" s="22"/>
      <c r="BP34" s="22"/>
      <c r="BQ34" s="22"/>
      <c r="BR34" s="22">
        <v>0.6</v>
      </c>
      <c r="BS34" s="22"/>
      <c r="BT34" s="22"/>
      <c r="BU34" s="22"/>
      <c r="BV34" s="25">
        <v>6.676E-2</v>
      </c>
      <c r="BW34" s="21">
        <v>0.20799999999999999</v>
      </c>
      <c r="BX34" s="22"/>
      <c r="BY34" s="22"/>
      <c r="BZ34" s="22">
        <v>1.0469999999999999</v>
      </c>
      <c r="CA34" s="22"/>
      <c r="CB34" s="22"/>
      <c r="CC34" s="22">
        <v>0.42</v>
      </c>
      <c r="CD34" s="22"/>
      <c r="CE34" s="22"/>
      <c r="CF34" s="22">
        <v>0.151</v>
      </c>
      <c r="CG34" s="22">
        <v>7.0999999999999994E-2</v>
      </c>
      <c r="CH34" s="23">
        <v>8.8999999999999996E-2</v>
      </c>
      <c r="CI34" s="24"/>
      <c r="CJ34" s="22">
        <v>0.44238</v>
      </c>
      <c r="CK34" s="22"/>
      <c r="CL34" s="22"/>
      <c r="CM34" s="22">
        <v>0.20055000000000001</v>
      </c>
      <c r="CN34" s="22">
        <v>8.156999999999999E-2</v>
      </c>
      <c r="CO34" s="22"/>
      <c r="CP34" s="22"/>
      <c r="CQ34" s="22"/>
      <c r="CR34" s="22">
        <v>1.111E-2</v>
      </c>
      <c r="CS34" s="22"/>
      <c r="CT34" s="25"/>
      <c r="CU34" s="21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3"/>
      <c r="DG34" s="24">
        <v>0.34461999999999998</v>
      </c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5"/>
      <c r="DS34" s="21">
        <v>0.34461999999999998</v>
      </c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3"/>
      <c r="EE34" s="24"/>
      <c r="EF34" s="22"/>
      <c r="EG34" s="22">
        <v>0.93122000000000005</v>
      </c>
      <c r="EH34" s="22"/>
      <c r="EI34" s="22"/>
      <c r="EJ34" s="22">
        <v>0.25997000000000003</v>
      </c>
      <c r="EK34" s="22"/>
      <c r="EL34" s="22"/>
      <c r="EM34" s="22"/>
      <c r="EN34" s="22">
        <v>9.1319999999999998E-2</v>
      </c>
      <c r="EO34" s="22"/>
      <c r="EP34" s="25"/>
      <c r="EQ34" s="21"/>
      <c r="ER34" s="22"/>
      <c r="ES34" s="22">
        <v>0.63329999999999997</v>
      </c>
      <c r="ET34" s="22"/>
      <c r="EU34" s="22"/>
      <c r="EV34" s="22"/>
      <c r="EW34" s="22">
        <v>1.2398400000000001</v>
      </c>
      <c r="EX34" s="22">
        <v>0.73848999999999998</v>
      </c>
      <c r="EY34" s="22"/>
      <c r="EZ34" s="22">
        <v>1.41022</v>
      </c>
      <c r="FA34" s="22"/>
      <c r="FB34" s="23"/>
      <c r="FC34" s="24"/>
      <c r="FD34" s="22"/>
      <c r="FE34" s="22"/>
      <c r="FF34" s="22"/>
      <c r="FG34" s="22"/>
      <c r="FH34" s="22"/>
      <c r="FI34" s="22">
        <v>0.59831999999999996</v>
      </c>
      <c r="FJ34" s="22"/>
      <c r="FK34" s="22"/>
      <c r="FL34" s="22"/>
      <c r="FM34" s="22"/>
      <c r="FN34" s="23"/>
      <c r="FO34" s="46"/>
      <c r="FP34" s="22"/>
      <c r="FQ34" s="22">
        <v>0.57837000000000005</v>
      </c>
      <c r="FR34" s="22"/>
      <c r="FS34" s="22"/>
      <c r="FT34" s="22"/>
      <c r="FU34" s="22"/>
      <c r="FV34" s="22"/>
      <c r="FW34" s="22"/>
      <c r="FX34" s="22"/>
      <c r="FY34" s="22"/>
      <c r="FZ34" s="25"/>
      <c r="GA34" s="21"/>
      <c r="GB34" s="22"/>
      <c r="GC34" s="22"/>
      <c r="GD34" s="22"/>
      <c r="GE34" s="22"/>
      <c r="GF34" s="22"/>
      <c r="GG34" s="22"/>
      <c r="GH34" s="22">
        <v>1.89164001464844</v>
      </c>
      <c r="GI34" s="22">
        <v>0.25</v>
      </c>
      <c r="GJ34" s="22"/>
      <c r="GK34" s="22">
        <v>3.2763700294494678</v>
      </c>
      <c r="GL34" s="25">
        <v>1.3930000305175799E-2</v>
      </c>
      <c r="GM34" s="21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5"/>
      <c r="GY34" s="21">
        <v>118.8</v>
      </c>
      <c r="GZ34" s="22">
        <v>48.095999999999997</v>
      </c>
      <c r="HA34" s="22">
        <v>63.36</v>
      </c>
      <c r="HB34" s="22">
        <v>61.776000000000003</v>
      </c>
      <c r="HC34" s="22">
        <v>36.248899999999999</v>
      </c>
      <c r="HD34" s="22">
        <v>47.52</v>
      </c>
      <c r="HE34" s="22">
        <v>5.4683899999999994</v>
      </c>
      <c r="HF34" s="22"/>
      <c r="HG34" s="22"/>
      <c r="HH34" s="22">
        <v>3.5055100000000001</v>
      </c>
      <c r="HI34" s="22"/>
      <c r="HJ34" s="22"/>
      <c r="HK34" s="22">
        <v>11.557499999999999</v>
      </c>
      <c r="HL34" s="22"/>
      <c r="HM34" s="22"/>
      <c r="HN34" s="22"/>
      <c r="HO34" s="22"/>
      <c r="HP34" s="22"/>
      <c r="HQ34" s="22"/>
      <c r="HR34" s="22"/>
      <c r="HS34" s="22"/>
      <c r="HT34" s="22">
        <v>0.17169999999999999</v>
      </c>
      <c r="HU34" s="22"/>
      <c r="HV34" s="25"/>
      <c r="HW34" s="21"/>
      <c r="HX34" s="22"/>
      <c r="HY34" s="22"/>
      <c r="HZ34" s="22"/>
      <c r="IA34" s="22"/>
      <c r="IB34" s="22"/>
      <c r="IC34" s="22"/>
      <c r="ID34" s="22"/>
      <c r="IE34" s="22"/>
      <c r="IF34" s="30">
        <v>4.5</v>
      </c>
      <c r="IG34" s="22">
        <v>3.5999999999999997E-2</v>
      </c>
      <c r="IH34" s="25"/>
      <c r="II34" s="22">
        <v>4.5</v>
      </c>
      <c r="IJ34" s="22">
        <v>2.25</v>
      </c>
      <c r="IK34" s="22"/>
      <c r="IL34" s="22" t="s">
        <v>36</v>
      </c>
      <c r="IM34" s="22" t="s">
        <v>36</v>
      </c>
      <c r="IN34" s="22">
        <v>0</v>
      </c>
      <c r="IO34" s="22" t="s">
        <v>36</v>
      </c>
      <c r="IP34" s="22" t="s">
        <v>36</v>
      </c>
      <c r="IQ34" s="22">
        <v>0</v>
      </c>
      <c r="IR34" s="22">
        <v>0</v>
      </c>
      <c r="IS34" s="22" t="s">
        <v>36</v>
      </c>
      <c r="IT34" s="22">
        <v>0</v>
      </c>
      <c r="IU34" s="22">
        <v>2</v>
      </c>
      <c r="IV34" s="22">
        <v>0</v>
      </c>
      <c r="IW34" s="22" t="s">
        <v>36</v>
      </c>
      <c r="IX34" s="22" t="s">
        <v>36</v>
      </c>
      <c r="IY34" s="22" t="s">
        <v>36</v>
      </c>
      <c r="IZ34" s="22" t="s">
        <v>36</v>
      </c>
      <c r="JA34" s="22"/>
      <c r="JB34" s="22">
        <v>2</v>
      </c>
      <c r="JC34" s="22" t="s">
        <v>36</v>
      </c>
      <c r="JD34" s="22">
        <v>2</v>
      </c>
      <c r="JE34" s="22" t="s">
        <v>36</v>
      </c>
      <c r="JF34" s="22" t="s">
        <v>36</v>
      </c>
      <c r="JG34" s="22" t="s">
        <v>36</v>
      </c>
      <c r="JH34" s="22" t="s">
        <v>36</v>
      </c>
      <c r="JI34" s="22" t="s">
        <v>36</v>
      </c>
      <c r="JJ34" s="22" t="s">
        <v>36</v>
      </c>
      <c r="JK34" s="22" t="s">
        <v>36</v>
      </c>
      <c r="JL34" s="22" t="s">
        <v>36</v>
      </c>
    </row>
    <row r="35" spans="2:15969" s="3" customFormat="1" ht="27.75" thickBot="1" x14ac:dyDescent="0.25">
      <c r="B35" s="35" t="s">
        <v>31</v>
      </c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80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81"/>
      <c r="AA35" s="77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9"/>
      <c r="AM35" s="80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81"/>
      <c r="AY35" s="77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9"/>
      <c r="BK35" s="80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81"/>
      <c r="BW35" s="77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9"/>
      <c r="CI35" s="80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81"/>
      <c r="CU35" s="77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9"/>
      <c r="DG35" s="80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81"/>
      <c r="DS35" s="77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9"/>
      <c r="EE35" s="80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81"/>
      <c r="EQ35" s="77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9"/>
      <c r="FC35" s="80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9"/>
      <c r="FO35" s="82"/>
      <c r="FP35" s="78"/>
      <c r="FQ35" s="78"/>
      <c r="FR35" s="78"/>
      <c r="FS35" s="78"/>
      <c r="FT35" s="81"/>
      <c r="FU35" s="81"/>
      <c r="FV35" s="81"/>
      <c r="FW35" s="83"/>
      <c r="FX35" s="83"/>
      <c r="FY35" s="83"/>
      <c r="FZ35" s="84"/>
      <c r="GA35" s="85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4"/>
      <c r="GM35" s="21">
        <v>1579.1021099999998</v>
      </c>
      <c r="GN35" s="22">
        <v>1246.0178000000003</v>
      </c>
      <c r="GO35" s="22">
        <v>2247.3943899999995</v>
      </c>
      <c r="GP35" s="22">
        <v>2055.5816800000002</v>
      </c>
      <c r="GQ35" s="22">
        <v>3093.19506</v>
      </c>
      <c r="GR35" s="22">
        <v>1929.86076</v>
      </c>
      <c r="GS35" s="22">
        <v>2442.7568199999992</v>
      </c>
      <c r="GT35" s="22">
        <v>1007.9799799999998</v>
      </c>
      <c r="GU35" s="22">
        <v>2161.4561100000001</v>
      </c>
      <c r="GV35" s="22">
        <v>1053.0999999999999</v>
      </c>
      <c r="GW35" s="22">
        <v>1217.7</v>
      </c>
      <c r="GX35" s="25">
        <v>1423.3546900000001</v>
      </c>
      <c r="GY35" s="101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17"/>
      <c r="HW35" s="101"/>
      <c r="HX35" s="102"/>
      <c r="HY35" s="102"/>
      <c r="HZ35" s="102"/>
      <c r="IA35" s="102"/>
      <c r="IB35" s="102"/>
      <c r="IC35" s="102"/>
      <c r="ID35" s="102"/>
      <c r="IE35" s="102"/>
      <c r="IF35" s="102" t="str">
        <f>IFERROR(VLOOKUP(B35,#REF!,2,0),"")</f>
        <v/>
      </c>
      <c r="IG35" s="22"/>
      <c r="IH35" s="25"/>
      <c r="II35" s="83"/>
      <c r="IJ35" s="83" t="s">
        <v>36</v>
      </c>
      <c r="IK35" s="83"/>
      <c r="IL35" s="83" t="s">
        <v>36</v>
      </c>
      <c r="IM35" s="83" t="s">
        <v>36</v>
      </c>
      <c r="IN35" s="83" t="s">
        <v>36</v>
      </c>
      <c r="IO35" s="83" t="s">
        <v>36</v>
      </c>
      <c r="IP35" s="83" t="s">
        <v>36</v>
      </c>
      <c r="IQ35" s="22" t="s">
        <v>36</v>
      </c>
      <c r="IR35" s="22" t="s">
        <v>36</v>
      </c>
      <c r="IS35" s="22" t="s">
        <v>36</v>
      </c>
      <c r="IT35" s="22" t="s">
        <v>36</v>
      </c>
      <c r="IU35" s="22" t="s">
        <v>36</v>
      </c>
      <c r="IV35" s="22" t="s">
        <v>36</v>
      </c>
      <c r="IW35" s="22" t="s">
        <v>36</v>
      </c>
      <c r="IX35" s="22" t="s">
        <v>36</v>
      </c>
      <c r="IY35" s="22" t="s">
        <v>36</v>
      </c>
      <c r="IZ35" s="22" t="s">
        <v>36</v>
      </c>
      <c r="JA35" s="22" t="s">
        <v>36</v>
      </c>
      <c r="JB35" s="22" t="s">
        <v>36</v>
      </c>
      <c r="JC35" s="22" t="s">
        <v>36</v>
      </c>
      <c r="JD35" s="22" t="s">
        <v>36</v>
      </c>
      <c r="JE35" s="22" t="s">
        <v>36</v>
      </c>
      <c r="JF35" s="22" t="s">
        <v>36</v>
      </c>
      <c r="JG35" s="22" t="s">
        <v>36</v>
      </c>
      <c r="JH35" s="22" t="s">
        <v>36</v>
      </c>
      <c r="JI35" s="22" t="s">
        <v>36</v>
      </c>
      <c r="JJ35" s="22" t="s">
        <v>36</v>
      </c>
      <c r="JK35" s="22" t="s">
        <v>36</v>
      </c>
      <c r="JL35" s="22" t="s">
        <v>36</v>
      </c>
    </row>
    <row r="36" spans="2:15969" s="3" customFormat="1" ht="14.25" thickBot="1" x14ac:dyDescent="0.25">
      <c r="B36" s="35" t="s">
        <v>20</v>
      </c>
      <c r="C36" s="36">
        <f>+SUM(C6:C34)</f>
        <v>3088.55</v>
      </c>
      <c r="D36" s="37">
        <f t="shared" ref="D36:BO36" si="0">+SUM(D6:D34)</f>
        <v>2089.5459999999998</v>
      </c>
      <c r="E36" s="37">
        <f t="shared" si="0"/>
        <v>1478.3430000000001</v>
      </c>
      <c r="F36" s="37">
        <f t="shared" si="0"/>
        <v>1292.9869999999999</v>
      </c>
      <c r="G36" s="37">
        <f t="shared" si="0"/>
        <v>1840.0050000000001</v>
      </c>
      <c r="H36" s="37">
        <f t="shared" si="0"/>
        <v>1193.6990000000003</v>
      </c>
      <c r="I36" s="37">
        <f t="shared" si="0"/>
        <v>1311.037</v>
      </c>
      <c r="J36" s="37">
        <f t="shared" si="0"/>
        <v>1888.1210000000003</v>
      </c>
      <c r="K36" s="37">
        <f t="shared" si="0"/>
        <v>1348.7750000000001</v>
      </c>
      <c r="L36" s="37">
        <f t="shared" si="0"/>
        <v>1135.6989999999998</v>
      </c>
      <c r="M36" s="37">
        <f t="shared" si="0"/>
        <v>876.04700000000003</v>
      </c>
      <c r="N36" s="38">
        <f t="shared" si="0"/>
        <v>996.72700000000009</v>
      </c>
      <c r="O36" s="39">
        <f t="shared" si="0"/>
        <v>1174.5869999999998</v>
      </c>
      <c r="P36" s="37">
        <f t="shared" si="0"/>
        <v>678.86699999999996</v>
      </c>
      <c r="Q36" s="37">
        <f t="shared" si="0"/>
        <v>719.62099999999998</v>
      </c>
      <c r="R36" s="37">
        <f t="shared" si="0"/>
        <v>1731.133</v>
      </c>
      <c r="S36" s="37">
        <f t="shared" si="0"/>
        <v>2636.4430000000007</v>
      </c>
      <c r="T36" s="37">
        <f t="shared" si="0"/>
        <v>3242.9259999999995</v>
      </c>
      <c r="U36" s="37">
        <f t="shared" si="0"/>
        <v>5025.0009999999993</v>
      </c>
      <c r="V36" s="37">
        <f t="shared" si="0"/>
        <v>2510.6269999999995</v>
      </c>
      <c r="W36" s="37">
        <f t="shared" si="0"/>
        <v>2854.2570000000001</v>
      </c>
      <c r="X36" s="37">
        <f t="shared" si="0"/>
        <v>3185.7960000000007</v>
      </c>
      <c r="Y36" s="37">
        <f t="shared" si="0"/>
        <v>2588.652</v>
      </c>
      <c r="Z36" s="40">
        <f t="shared" si="0"/>
        <v>2501.9709999999995</v>
      </c>
      <c r="AA36" s="36">
        <f t="shared" si="0"/>
        <v>2555.3629999999998</v>
      </c>
      <c r="AB36" s="37">
        <f t="shared" si="0"/>
        <v>1758.3210000000001</v>
      </c>
      <c r="AC36" s="37">
        <f t="shared" si="0"/>
        <v>2439.2570000000001</v>
      </c>
      <c r="AD36" s="37">
        <f t="shared" si="0"/>
        <v>2453.7849999999994</v>
      </c>
      <c r="AE36" s="37">
        <f t="shared" si="0"/>
        <v>1824.2749999999999</v>
      </c>
      <c r="AF36" s="37">
        <f t="shared" si="0"/>
        <v>3659.186999999999</v>
      </c>
      <c r="AG36" s="37">
        <f t="shared" si="0"/>
        <v>2516.9469999999997</v>
      </c>
      <c r="AH36" s="37">
        <f t="shared" si="0"/>
        <v>2855.0379999999996</v>
      </c>
      <c r="AI36" s="37">
        <f t="shared" si="0"/>
        <v>2499.2260000000006</v>
      </c>
      <c r="AJ36" s="37">
        <f t="shared" si="0"/>
        <v>1624.51</v>
      </c>
      <c r="AK36" s="37">
        <f t="shared" si="0"/>
        <v>2207.2349999999992</v>
      </c>
      <c r="AL36" s="38">
        <f t="shared" si="0"/>
        <v>2058.5860000000002</v>
      </c>
      <c r="AM36" s="39">
        <f t="shared" si="0"/>
        <v>2385.2019999999993</v>
      </c>
      <c r="AN36" s="37">
        <f t="shared" si="0"/>
        <v>1548.182</v>
      </c>
      <c r="AO36" s="37">
        <f t="shared" si="0"/>
        <v>1901.136</v>
      </c>
      <c r="AP36" s="37">
        <f t="shared" si="0"/>
        <v>1674.4689999999998</v>
      </c>
      <c r="AQ36" s="37">
        <f t="shared" si="0"/>
        <v>3070.9169999999999</v>
      </c>
      <c r="AR36" s="37">
        <f t="shared" si="0"/>
        <v>2898.3239999999996</v>
      </c>
      <c r="AS36" s="37">
        <f t="shared" si="0"/>
        <v>2786.1149999999998</v>
      </c>
      <c r="AT36" s="37">
        <f t="shared" si="0"/>
        <v>2794.5319999999997</v>
      </c>
      <c r="AU36" s="37">
        <f t="shared" si="0"/>
        <v>5416.2490000000007</v>
      </c>
      <c r="AV36" s="37">
        <f t="shared" si="0"/>
        <v>3774.6720000000009</v>
      </c>
      <c r="AW36" s="37">
        <f t="shared" si="0"/>
        <v>2118.585</v>
      </c>
      <c r="AX36" s="40">
        <f t="shared" si="0"/>
        <v>2268.5689999999995</v>
      </c>
      <c r="AY36" s="36">
        <f t="shared" si="0"/>
        <v>1556.0219999999997</v>
      </c>
      <c r="AZ36" s="37">
        <f t="shared" si="0"/>
        <v>1593.0829999999999</v>
      </c>
      <c r="BA36" s="37">
        <f t="shared" si="0"/>
        <v>2260.5630000000001</v>
      </c>
      <c r="BB36" s="37">
        <f t="shared" si="0"/>
        <v>2718.5370000000003</v>
      </c>
      <c r="BC36" s="37">
        <f t="shared" si="0"/>
        <v>2293.8689999999997</v>
      </c>
      <c r="BD36" s="37">
        <f t="shared" si="0"/>
        <v>3133.3170000000005</v>
      </c>
      <c r="BE36" s="37">
        <f t="shared" si="0"/>
        <v>2631.288</v>
      </c>
      <c r="BF36" s="37">
        <f t="shared" si="0"/>
        <v>2287.1239999999998</v>
      </c>
      <c r="BG36" s="37">
        <f t="shared" si="0"/>
        <v>3383.8680000000004</v>
      </c>
      <c r="BH36" s="37">
        <f t="shared" si="0"/>
        <v>2079.6270000000004</v>
      </c>
      <c r="BI36" s="37">
        <f t="shared" si="0"/>
        <v>2641.309999999999</v>
      </c>
      <c r="BJ36" s="38">
        <f t="shared" si="0"/>
        <v>2652.8909999999996</v>
      </c>
      <c r="BK36" s="39">
        <f t="shared" si="0"/>
        <v>2916.2409999999995</v>
      </c>
      <c r="BL36" s="37">
        <f t="shared" si="0"/>
        <v>2866.6739999999995</v>
      </c>
      <c r="BM36" s="37">
        <f t="shared" si="0"/>
        <v>3245.05</v>
      </c>
      <c r="BN36" s="37">
        <f t="shared" si="0"/>
        <v>3967.7519999999995</v>
      </c>
      <c r="BO36" s="37">
        <f t="shared" si="0"/>
        <v>3717.5599999999995</v>
      </c>
      <c r="BP36" s="37">
        <f t="shared" ref="BP36:EA36" si="1">+SUM(BP6:BP34)</f>
        <v>2898.4210000000003</v>
      </c>
      <c r="BQ36" s="37">
        <f t="shared" si="1"/>
        <v>3687.8649999999998</v>
      </c>
      <c r="BR36" s="37">
        <f t="shared" si="1"/>
        <v>3614.4789999999998</v>
      </c>
      <c r="BS36" s="37">
        <f t="shared" si="1"/>
        <v>2920.6349999999998</v>
      </c>
      <c r="BT36" s="37">
        <f t="shared" si="1"/>
        <v>4610.93</v>
      </c>
      <c r="BU36" s="37">
        <f t="shared" si="1"/>
        <v>3127.9609999999993</v>
      </c>
      <c r="BV36" s="40">
        <f t="shared" si="1"/>
        <v>2502.6679400000003</v>
      </c>
      <c r="BW36" s="36">
        <f t="shared" si="1"/>
        <v>3431.9650000000011</v>
      </c>
      <c r="BX36" s="37">
        <f t="shared" si="1"/>
        <v>4020.808</v>
      </c>
      <c r="BY36" s="37">
        <f t="shared" si="1"/>
        <v>3912.8370000000004</v>
      </c>
      <c r="BZ36" s="37">
        <f t="shared" si="1"/>
        <v>4869.597999999999</v>
      </c>
      <c r="CA36" s="37">
        <f t="shared" si="1"/>
        <v>4868.4490000000005</v>
      </c>
      <c r="CB36" s="37">
        <f t="shared" si="1"/>
        <v>3023.6929999999998</v>
      </c>
      <c r="CC36" s="37">
        <f t="shared" si="1"/>
        <v>4006.366</v>
      </c>
      <c r="CD36" s="37">
        <f t="shared" si="1"/>
        <v>2473.1000000000004</v>
      </c>
      <c r="CE36" s="37">
        <f t="shared" si="1"/>
        <v>1596.1110000000001</v>
      </c>
      <c r="CF36" s="37">
        <f t="shared" si="1"/>
        <v>3520.1439999999993</v>
      </c>
      <c r="CG36" s="37">
        <f t="shared" si="1"/>
        <v>2812.1839999999997</v>
      </c>
      <c r="CH36" s="38">
        <f t="shared" si="1"/>
        <v>4116.4270000000006</v>
      </c>
      <c r="CI36" s="39">
        <f t="shared" si="1"/>
        <v>2181.9000499999997</v>
      </c>
      <c r="CJ36" s="37">
        <f t="shared" si="1"/>
        <v>2964.4531700000002</v>
      </c>
      <c r="CK36" s="37">
        <f t="shared" si="1"/>
        <v>2953.1886</v>
      </c>
      <c r="CL36" s="37">
        <f t="shared" si="1"/>
        <v>2517.9134500000005</v>
      </c>
      <c r="CM36" s="37">
        <f t="shared" si="1"/>
        <v>1509.2246999999998</v>
      </c>
      <c r="CN36" s="37">
        <f t="shared" si="1"/>
        <v>2357.7850699999995</v>
      </c>
      <c r="CO36" s="37">
        <f t="shared" si="1"/>
        <v>3109.2392599999998</v>
      </c>
      <c r="CP36" s="37">
        <f t="shared" si="1"/>
        <v>1991.9729600000001</v>
      </c>
      <c r="CQ36" s="37">
        <f t="shared" si="1"/>
        <v>3075.8929299999995</v>
      </c>
      <c r="CR36" s="37">
        <f t="shared" si="1"/>
        <v>3285.3785600000001</v>
      </c>
      <c r="CS36" s="37">
        <f t="shared" si="1"/>
        <v>2798.4876099999997</v>
      </c>
      <c r="CT36" s="40">
        <f t="shared" si="1"/>
        <v>2552.9215100000001</v>
      </c>
      <c r="CU36" s="36">
        <f t="shared" si="1"/>
        <v>3169.4424499999996</v>
      </c>
      <c r="CV36" s="37">
        <f t="shared" si="1"/>
        <v>2603.1639600000003</v>
      </c>
      <c r="CW36" s="37">
        <f t="shared" si="1"/>
        <v>2789.0321499999995</v>
      </c>
      <c r="CX36" s="37">
        <f t="shared" si="1"/>
        <v>3588.2024200000005</v>
      </c>
      <c r="CY36" s="37">
        <f t="shared" si="1"/>
        <v>4782.7026900000001</v>
      </c>
      <c r="CZ36" s="37">
        <f t="shared" si="1"/>
        <v>4475.5623099999993</v>
      </c>
      <c r="DA36" s="37">
        <f t="shared" si="1"/>
        <v>5675.0536900000006</v>
      </c>
      <c r="DB36" s="37">
        <f t="shared" si="1"/>
        <v>4514.5373399999999</v>
      </c>
      <c r="DC36" s="37">
        <f t="shared" si="1"/>
        <v>3547.54711</v>
      </c>
      <c r="DD36" s="37">
        <f t="shared" si="1"/>
        <v>5537.4159100000006</v>
      </c>
      <c r="DE36" s="37">
        <f t="shared" si="1"/>
        <v>2923.9748299999997</v>
      </c>
      <c r="DF36" s="38">
        <f t="shared" si="1"/>
        <v>3731.51136</v>
      </c>
      <c r="DG36" s="39">
        <f t="shared" si="1"/>
        <v>3634.2889799999998</v>
      </c>
      <c r="DH36" s="37">
        <f t="shared" si="1"/>
        <v>4121.0848500000002</v>
      </c>
      <c r="DI36" s="37">
        <f t="shared" si="1"/>
        <v>2892.36555</v>
      </c>
      <c r="DJ36" s="37">
        <f t="shared" si="1"/>
        <v>2917.8108000000002</v>
      </c>
      <c r="DK36" s="37">
        <f t="shared" si="1"/>
        <v>4378.7588299999998</v>
      </c>
      <c r="DL36" s="37">
        <f t="shared" si="1"/>
        <v>3657.0839499999997</v>
      </c>
      <c r="DM36" s="37">
        <f t="shared" si="1"/>
        <v>4891.0013300000001</v>
      </c>
      <c r="DN36" s="37">
        <f t="shared" si="1"/>
        <v>5151.3819800000001</v>
      </c>
      <c r="DO36" s="37">
        <f t="shared" si="1"/>
        <v>3850.2630199999994</v>
      </c>
      <c r="DP36" s="37">
        <f t="shared" si="1"/>
        <v>4589.7073899999996</v>
      </c>
      <c r="DQ36" s="37">
        <f t="shared" si="1"/>
        <v>8585.640760000002</v>
      </c>
      <c r="DR36" s="40">
        <f t="shared" si="1"/>
        <v>9926.1109100000012</v>
      </c>
      <c r="DS36" s="36">
        <f t="shared" si="1"/>
        <v>3634.2889799999998</v>
      </c>
      <c r="DT36" s="37">
        <f t="shared" si="1"/>
        <v>4121.0848500000002</v>
      </c>
      <c r="DU36" s="37">
        <f t="shared" si="1"/>
        <v>2892.36555</v>
      </c>
      <c r="DV36" s="37">
        <f t="shared" si="1"/>
        <v>2917.8108000000002</v>
      </c>
      <c r="DW36" s="37">
        <f t="shared" si="1"/>
        <v>4378.7588299999998</v>
      </c>
      <c r="DX36" s="37">
        <f t="shared" si="1"/>
        <v>3657.0839499999997</v>
      </c>
      <c r="DY36" s="37">
        <f t="shared" si="1"/>
        <v>4891.0013300000001</v>
      </c>
      <c r="DZ36" s="37">
        <f t="shared" si="1"/>
        <v>5151.3819800000001</v>
      </c>
      <c r="EA36" s="37">
        <f t="shared" si="1"/>
        <v>3850.2630199999994</v>
      </c>
      <c r="EB36" s="37">
        <f t="shared" ref="EB36:FV36" si="2">+SUM(EB6:EB34)</f>
        <v>4589.7073899999996</v>
      </c>
      <c r="EC36" s="37">
        <f t="shared" si="2"/>
        <v>8585.640760000002</v>
      </c>
      <c r="ED36" s="38">
        <f t="shared" si="2"/>
        <v>9926.1109100000012</v>
      </c>
      <c r="EE36" s="39">
        <f t="shared" si="2"/>
        <v>3104.8361</v>
      </c>
      <c r="EF36" s="37">
        <f t="shared" si="2"/>
        <v>3437.5270600000003</v>
      </c>
      <c r="EG36" s="37">
        <f t="shared" si="2"/>
        <v>2504.1976700000005</v>
      </c>
      <c r="EH36" s="37">
        <f t="shared" si="2"/>
        <v>4475.3359300000002</v>
      </c>
      <c r="EI36" s="37">
        <f t="shared" si="2"/>
        <v>7129.7044500000002</v>
      </c>
      <c r="EJ36" s="37">
        <f t="shared" si="2"/>
        <v>4776.18876</v>
      </c>
      <c r="EK36" s="37">
        <f t="shared" si="2"/>
        <v>6217.6012600000013</v>
      </c>
      <c r="EL36" s="37">
        <f t="shared" si="2"/>
        <v>5457.5211500000005</v>
      </c>
      <c r="EM36" s="37">
        <f t="shared" si="2"/>
        <v>5214.0280599999996</v>
      </c>
      <c r="EN36" s="37">
        <f t="shared" si="2"/>
        <v>3549.8862599999998</v>
      </c>
      <c r="EO36" s="37">
        <f t="shared" si="2"/>
        <v>3043.3690999999999</v>
      </c>
      <c r="EP36" s="40">
        <f t="shared" si="2"/>
        <v>3427.8900800000001</v>
      </c>
      <c r="EQ36" s="36">
        <f t="shared" si="2"/>
        <v>5760.5823799999998</v>
      </c>
      <c r="ER36" s="37">
        <f t="shared" si="2"/>
        <v>5362.8691699999999</v>
      </c>
      <c r="ES36" s="37">
        <f t="shared" si="2"/>
        <v>3402.2509200000004</v>
      </c>
      <c r="ET36" s="37">
        <f t="shared" si="2"/>
        <v>3788.6212100000002</v>
      </c>
      <c r="EU36" s="37">
        <f t="shared" si="2"/>
        <v>3942.5965200000001</v>
      </c>
      <c r="EV36" s="37">
        <f t="shared" si="2"/>
        <v>3714.9310099999993</v>
      </c>
      <c r="EW36" s="37">
        <f t="shared" si="2"/>
        <v>3284.05098</v>
      </c>
      <c r="EX36" s="37">
        <f t="shared" si="2"/>
        <v>3397.8103000000001</v>
      </c>
      <c r="EY36" s="37">
        <f t="shared" si="2"/>
        <v>2733.5619200000001</v>
      </c>
      <c r="EZ36" s="37">
        <f t="shared" si="2"/>
        <v>3860.3633299999997</v>
      </c>
      <c r="FA36" s="37">
        <f t="shared" si="2"/>
        <v>2291.5258700000004</v>
      </c>
      <c r="FB36" s="38">
        <f t="shared" si="2"/>
        <v>1784.4900499999999</v>
      </c>
      <c r="FC36" s="39">
        <f t="shared" si="2"/>
        <v>1757.3002500000005</v>
      </c>
      <c r="FD36" s="37">
        <f t="shared" si="2"/>
        <v>1544.4749900000002</v>
      </c>
      <c r="FE36" s="37">
        <f t="shared" si="2"/>
        <v>1478.1327799999999</v>
      </c>
      <c r="FF36" s="37">
        <f t="shared" si="2"/>
        <v>3712.7271299999998</v>
      </c>
      <c r="FG36" s="37">
        <f t="shared" si="2"/>
        <v>1246.3292799999999</v>
      </c>
      <c r="FH36" s="37">
        <f t="shared" si="2"/>
        <v>2516.26872</v>
      </c>
      <c r="FI36" s="37">
        <f t="shared" si="2"/>
        <v>2182.99244</v>
      </c>
      <c r="FJ36" s="37">
        <f t="shared" si="2"/>
        <v>2606.72273</v>
      </c>
      <c r="FK36" s="37">
        <f t="shared" si="2"/>
        <v>1994.6013900000003</v>
      </c>
      <c r="FL36" s="37">
        <f t="shared" si="2"/>
        <v>2245.7694299999998</v>
      </c>
      <c r="FM36" s="37">
        <f t="shared" si="2"/>
        <v>2248.3176100000001</v>
      </c>
      <c r="FN36" s="38">
        <f t="shared" si="2"/>
        <v>2200.1985199999999</v>
      </c>
      <c r="FO36" s="36">
        <f t="shared" si="2"/>
        <v>1970.9653600000001</v>
      </c>
      <c r="FP36" s="37">
        <f t="shared" si="2"/>
        <v>1792.7239999999997</v>
      </c>
      <c r="FQ36" s="37">
        <f t="shared" si="2"/>
        <v>2794.2605700000004</v>
      </c>
      <c r="FR36" s="37">
        <f t="shared" si="2"/>
        <v>2247.4308100000003</v>
      </c>
      <c r="FS36" s="37">
        <f t="shared" si="2"/>
        <v>2927.8573700000006</v>
      </c>
      <c r="FT36" s="40">
        <f t="shared" si="2"/>
        <v>3575.8853300000005</v>
      </c>
      <c r="FU36" s="40">
        <f t="shared" si="2"/>
        <v>2551.4240200000004</v>
      </c>
      <c r="FV36" s="40">
        <f t="shared" si="2"/>
        <v>3189.7736799999998</v>
      </c>
      <c r="FW36" s="49">
        <f>+SUM(FW6:FW34)</f>
        <v>4700.8251800000007</v>
      </c>
      <c r="FX36" s="49">
        <f>+SUM(FX6:FX34)</f>
        <v>3005.4280599999997</v>
      </c>
      <c r="FY36" s="49">
        <f>+SUM(FY6:FY34)</f>
        <v>2822.0353600000003</v>
      </c>
      <c r="FZ36" s="53">
        <f>+SUM(FZ6:FZ34)</f>
        <v>2658.3477200000002</v>
      </c>
      <c r="GA36" s="55">
        <v>3809.6</v>
      </c>
      <c r="GB36" s="49">
        <v>3281.6</v>
      </c>
      <c r="GC36" s="49">
        <f t="shared" ref="GC36:GJ36" si="3">SUM(GC4:GC34)</f>
        <v>47885.864099999999</v>
      </c>
      <c r="GD36" s="49">
        <f t="shared" si="3"/>
        <v>46665.842460000007</v>
      </c>
      <c r="GE36" s="49">
        <f t="shared" si="3"/>
        <v>47612.880393016829</v>
      </c>
      <c r="GF36" s="49">
        <f t="shared" si="3"/>
        <v>46483.738817979814</v>
      </c>
      <c r="GG36" s="49">
        <f t="shared" si="3"/>
        <v>48422.087739999995</v>
      </c>
      <c r="GH36" s="49">
        <f t="shared" si="3"/>
        <v>47691.680702026373</v>
      </c>
      <c r="GI36" s="49">
        <f t="shared" si="3"/>
        <v>47201.712620849619</v>
      </c>
      <c r="GJ36" s="49">
        <f t="shared" si="3"/>
        <v>46647.649999999994</v>
      </c>
      <c r="GK36" s="49">
        <f>SUM(GK4:GK34)</f>
        <v>49075.10132402325</v>
      </c>
      <c r="GL36" s="53">
        <f>SUM(GL6:GL34)</f>
        <v>6073.8483178901661</v>
      </c>
      <c r="GM36" s="55">
        <f>SUM(GM6:GM35)</f>
        <v>5448.5563499999989</v>
      </c>
      <c r="GN36" s="49">
        <f t="shared" ref="GN36:HC36" si="4">SUM(GN6:GN35)</f>
        <v>5377.3410000000003</v>
      </c>
      <c r="GO36" s="49">
        <f t="shared" si="4"/>
        <v>4616.64174</v>
      </c>
      <c r="GP36" s="49">
        <f t="shared" si="4"/>
        <v>6395.2121799999995</v>
      </c>
      <c r="GQ36" s="49">
        <f t="shared" si="4"/>
        <v>5162.8283099999999</v>
      </c>
      <c r="GR36" s="49">
        <f t="shared" si="4"/>
        <v>4934.1912300000004</v>
      </c>
      <c r="GS36" s="49">
        <f t="shared" si="4"/>
        <v>4673.6486399999994</v>
      </c>
      <c r="GT36" s="49">
        <f t="shared" si="4"/>
        <v>6405.9159099999997</v>
      </c>
      <c r="GU36" s="49">
        <f t="shared" si="4"/>
        <v>4823.4590200000002</v>
      </c>
      <c r="GV36" s="49">
        <f t="shared" si="4"/>
        <v>3639.95921</v>
      </c>
      <c r="GW36" s="49">
        <f t="shared" si="4"/>
        <v>3686.2</v>
      </c>
      <c r="GX36" s="53">
        <f t="shared" si="4"/>
        <v>2676.6177299999999</v>
      </c>
      <c r="GY36" s="36">
        <f t="shared" si="4"/>
        <v>3219.1092699999999</v>
      </c>
      <c r="GZ36" s="37">
        <f t="shared" si="4"/>
        <v>4902.2208999999993</v>
      </c>
      <c r="HA36" s="37">
        <f t="shared" si="4"/>
        <v>5551.8655199999994</v>
      </c>
      <c r="HB36" s="37">
        <f t="shared" si="4"/>
        <v>5059.7559499999998</v>
      </c>
      <c r="HC36" s="37">
        <f t="shared" si="4"/>
        <v>5120.1883499999994</v>
      </c>
      <c r="HD36" s="37">
        <f>SUM(HD6:HD35)</f>
        <v>4428.5211100000006</v>
      </c>
      <c r="HE36" s="38">
        <f>SUM(HE6:HE35)</f>
        <v>6153.3938499999995</v>
      </c>
      <c r="HF36" s="38">
        <f>SUM(HF6:HF35)</f>
        <v>4083.9630000000002</v>
      </c>
      <c r="HG36" s="38">
        <f>SUM(HG6:HG35)</f>
        <v>5780.847999999999</v>
      </c>
      <c r="HH36" s="38">
        <f t="shared" ref="HH36:HJ36" si="5">SUM(HH6:HH35)</f>
        <v>4292.0856899999999</v>
      </c>
      <c r="HI36" s="38">
        <f t="shared" si="5"/>
        <v>3000.7026300000002</v>
      </c>
      <c r="HJ36" s="38">
        <f t="shared" si="5"/>
        <v>3419.0818900000008</v>
      </c>
      <c r="HK36" s="38">
        <v>3034.3092600000004</v>
      </c>
      <c r="HL36" s="38">
        <v>3458.0700100000004</v>
      </c>
      <c r="HM36" s="38">
        <v>2991.0696400000006</v>
      </c>
      <c r="HN36" s="38">
        <v>3249.2550900000001</v>
      </c>
      <c r="HO36" s="38">
        <v>3883.2126099999996</v>
      </c>
      <c r="HP36" s="38">
        <v>3046.6824900000001</v>
      </c>
      <c r="HQ36" s="38">
        <v>4138.6307399999996</v>
      </c>
      <c r="HR36" s="38">
        <f>SUM(HR6:HR35)</f>
        <v>3754.9589999999998</v>
      </c>
      <c r="HS36" s="38">
        <f t="shared" ref="HS36:IC36" si="6">SUM(HS6:HS35)</f>
        <v>2891.98549</v>
      </c>
      <c r="HT36" s="38">
        <f t="shared" si="6"/>
        <v>2393.1833299999998</v>
      </c>
      <c r="HU36" s="38">
        <f t="shared" si="6"/>
        <v>2990.6811299999995</v>
      </c>
      <c r="HV36" s="40">
        <f t="shared" si="6"/>
        <v>2540.2194999999997</v>
      </c>
      <c r="HW36" s="105">
        <f t="shared" si="6"/>
        <v>3468.7028200000004</v>
      </c>
      <c r="HX36" s="106">
        <f t="shared" si="6"/>
        <v>4105.5729300000003</v>
      </c>
      <c r="HY36" s="106">
        <f t="shared" si="6"/>
        <v>4813.0963999999994</v>
      </c>
      <c r="HZ36" s="106">
        <f t="shared" si="6"/>
        <v>4616.0680699999994</v>
      </c>
      <c r="IA36" s="106">
        <f t="shared" si="6"/>
        <v>5978.9034499999989</v>
      </c>
      <c r="IB36" s="106">
        <f t="shared" si="6"/>
        <v>3613.2603399999998</v>
      </c>
      <c r="IC36" s="106">
        <f t="shared" si="6"/>
        <v>5193.0253199999997</v>
      </c>
      <c r="ID36" s="106">
        <f t="shared" ref="ID36:IE36" si="7">SUM(ID6:ID35)</f>
        <v>4467.7994799999997</v>
      </c>
      <c r="IE36" s="106">
        <f t="shared" si="7"/>
        <v>4483.1246599999995</v>
      </c>
      <c r="IF36" s="106">
        <f t="shared" ref="IF36:II36" si="8">SUM(IF6:IF35)</f>
        <v>3246.8402500000002</v>
      </c>
      <c r="IG36" s="106">
        <f t="shared" si="8"/>
        <v>5811.7733700000008</v>
      </c>
      <c r="IH36" s="118">
        <f t="shared" si="8"/>
        <v>5535.0259900000001</v>
      </c>
      <c r="II36" s="123">
        <f t="shared" si="8"/>
        <v>7408.5743700000003</v>
      </c>
      <c r="IJ36" s="124">
        <f>SUM(IJ6:IJ35)</f>
        <v>5022.7822400000005</v>
      </c>
      <c r="IK36" s="124">
        <f t="shared" ref="IK36:IO36" si="9">SUM(IK6:IK35)</f>
        <v>8214.7294600000005</v>
      </c>
      <c r="IL36" s="124">
        <f t="shared" si="9"/>
        <v>5587.1284199999991</v>
      </c>
      <c r="IM36" s="124">
        <f t="shared" si="9"/>
        <v>8677.8246099999997</v>
      </c>
      <c r="IN36" s="124">
        <f t="shared" si="9"/>
        <v>6756.2907299999988</v>
      </c>
      <c r="IO36" s="124">
        <f t="shared" si="9"/>
        <v>3764.0524</v>
      </c>
      <c r="IP36" s="124">
        <f t="shared" ref="IP36:IQ36" si="10">SUM(IP6:IP35)</f>
        <v>9419.1551899999995</v>
      </c>
      <c r="IQ36" s="106">
        <f t="shared" si="10"/>
        <v>7302.8691699999999</v>
      </c>
      <c r="IR36" s="106">
        <f t="shared" ref="IR36:IS36" si="11">SUM(IR6:IR35)</f>
        <v>5161.7982700000002</v>
      </c>
      <c r="IS36" s="106">
        <f t="shared" si="11"/>
        <v>5414.5223899999992</v>
      </c>
      <c r="IT36" s="106">
        <f t="shared" ref="IT36:IY36" si="12">SUM(IT6:IT35)</f>
        <v>6971.8454800000009</v>
      </c>
      <c r="IU36" s="106">
        <f t="shared" si="12"/>
        <v>5734.3926899999997</v>
      </c>
      <c r="IV36" s="106">
        <f t="shared" si="12"/>
        <v>5783.7853800000003</v>
      </c>
      <c r="IW36" s="106">
        <f t="shared" si="12"/>
        <v>6170.8942299999999</v>
      </c>
      <c r="IX36" s="106">
        <f t="shared" si="12"/>
        <v>5192.28514</v>
      </c>
      <c r="IY36" s="106">
        <f t="shared" si="12"/>
        <v>6365.0204400000002</v>
      </c>
      <c r="IZ36" s="106">
        <f t="shared" ref="IZ36:JA36" si="13">SUM(IZ6:IZ35)</f>
        <v>7349.9651299999996</v>
      </c>
      <c r="JA36" s="106">
        <f t="shared" si="13"/>
        <v>7249.3102199999994</v>
      </c>
      <c r="JB36" s="106">
        <f t="shared" ref="JB36:JC36" si="14">SUM(JB6:JB35)</f>
        <v>4405.3526400000001</v>
      </c>
      <c r="JC36" s="106">
        <f t="shared" si="14"/>
        <v>4757.35257</v>
      </c>
      <c r="JD36" s="106">
        <f t="shared" ref="JD36:JE36" si="15">SUM(JD6:JD35)</f>
        <v>6079.13076</v>
      </c>
      <c r="JE36" s="106">
        <f t="shared" si="15"/>
        <v>4295.0551100000002</v>
      </c>
      <c r="JF36" s="106">
        <f t="shared" ref="JF36:JK36" si="16">SUM(JF6:JF35)</f>
        <v>3790.1931600000003</v>
      </c>
      <c r="JG36" s="106">
        <f t="shared" si="16"/>
        <v>7393.7344700000012</v>
      </c>
      <c r="JH36" s="106">
        <f t="shared" si="16"/>
        <v>3011.0193099999997</v>
      </c>
      <c r="JI36" s="106">
        <f t="shared" si="16"/>
        <v>3776.8965800000005</v>
      </c>
      <c r="JJ36" s="106">
        <f t="shared" si="16"/>
        <v>3677.4699199999995</v>
      </c>
      <c r="JK36" s="106">
        <f t="shared" si="16"/>
        <v>5292.93325</v>
      </c>
      <c r="JL36" s="106">
        <f t="shared" ref="JL36" si="17">SUM(JL6:JL35)</f>
        <v>3259.1560500000001</v>
      </c>
    </row>
    <row r="37" spans="2:15969" ht="16.5" thickBot="1" x14ac:dyDescent="0.35">
      <c r="B37" s="18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8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8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6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8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6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8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6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8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6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8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</row>
    <row r="38" spans="2:15969" s="3" customFormat="1" thickBot="1" x14ac:dyDescent="0.35">
      <c r="B38" s="19" t="s">
        <v>13</v>
      </c>
      <c r="C38" s="103">
        <v>37257</v>
      </c>
      <c r="D38" s="103">
        <v>37288</v>
      </c>
      <c r="E38" s="103">
        <v>37316</v>
      </c>
      <c r="F38" s="103">
        <v>37347</v>
      </c>
      <c r="G38" s="103">
        <v>37377</v>
      </c>
      <c r="H38" s="103">
        <v>37408</v>
      </c>
      <c r="I38" s="103">
        <v>37438</v>
      </c>
      <c r="J38" s="103">
        <v>37469</v>
      </c>
      <c r="K38" s="103">
        <v>37500</v>
      </c>
      <c r="L38" s="103">
        <v>37530</v>
      </c>
      <c r="M38" s="103">
        <v>37561</v>
      </c>
      <c r="N38" s="103">
        <v>37591</v>
      </c>
      <c r="O38" s="103">
        <v>37622</v>
      </c>
      <c r="P38" s="103">
        <v>37653</v>
      </c>
      <c r="Q38" s="103">
        <v>37681</v>
      </c>
      <c r="R38" s="103">
        <v>37712</v>
      </c>
      <c r="S38" s="103">
        <v>37742</v>
      </c>
      <c r="T38" s="103">
        <v>37773</v>
      </c>
      <c r="U38" s="103">
        <v>37803</v>
      </c>
      <c r="V38" s="103">
        <v>37834</v>
      </c>
      <c r="W38" s="103">
        <v>37865</v>
      </c>
      <c r="X38" s="103">
        <v>37895</v>
      </c>
      <c r="Y38" s="103">
        <v>37926</v>
      </c>
      <c r="Z38" s="103">
        <v>37956</v>
      </c>
      <c r="AA38" s="103">
        <v>37987</v>
      </c>
      <c r="AB38" s="103">
        <v>38018</v>
      </c>
      <c r="AC38" s="103">
        <v>38047</v>
      </c>
      <c r="AD38" s="103">
        <v>38078</v>
      </c>
      <c r="AE38" s="103">
        <v>38108</v>
      </c>
      <c r="AF38" s="103">
        <v>38139</v>
      </c>
      <c r="AG38" s="103">
        <v>38169</v>
      </c>
      <c r="AH38" s="103">
        <v>38200</v>
      </c>
      <c r="AI38" s="103">
        <v>38231</v>
      </c>
      <c r="AJ38" s="103">
        <v>38261</v>
      </c>
      <c r="AK38" s="103">
        <v>38292</v>
      </c>
      <c r="AL38" s="103">
        <v>38322</v>
      </c>
      <c r="AM38" s="103">
        <v>38353</v>
      </c>
      <c r="AN38" s="103">
        <v>38384</v>
      </c>
      <c r="AO38" s="103">
        <v>38412</v>
      </c>
      <c r="AP38" s="103">
        <v>38443</v>
      </c>
      <c r="AQ38" s="103">
        <v>38473</v>
      </c>
      <c r="AR38" s="103">
        <v>38504</v>
      </c>
      <c r="AS38" s="103">
        <v>38534</v>
      </c>
      <c r="AT38" s="103">
        <v>38565</v>
      </c>
      <c r="AU38" s="103">
        <v>38596</v>
      </c>
      <c r="AV38" s="103">
        <v>38626</v>
      </c>
      <c r="AW38" s="103">
        <v>38657</v>
      </c>
      <c r="AX38" s="103">
        <v>38687</v>
      </c>
      <c r="AY38" s="103">
        <v>38718</v>
      </c>
      <c r="AZ38" s="103">
        <v>38749</v>
      </c>
      <c r="BA38" s="103">
        <v>38777</v>
      </c>
      <c r="BB38" s="103">
        <v>38808</v>
      </c>
      <c r="BC38" s="103">
        <v>38838</v>
      </c>
      <c r="BD38" s="103">
        <v>38869</v>
      </c>
      <c r="BE38" s="103">
        <v>38899</v>
      </c>
      <c r="BF38" s="103">
        <v>38930</v>
      </c>
      <c r="BG38" s="103">
        <v>38961</v>
      </c>
      <c r="BH38" s="103">
        <v>38991</v>
      </c>
      <c r="BI38" s="103">
        <v>39022</v>
      </c>
      <c r="BJ38" s="103">
        <v>39052</v>
      </c>
      <c r="BK38" s="103">
        <v>39083</v>
      </c>
      <c r="BL38" s="103">
        <v>39114</v>
      </c>
      <c r="BM38" s="103">
        <v>39142</v>
      </c>
      <c r="BN38" s="103">
        <v>39173</v>
      </c>
      <c r="BO38" s="103">
        <v>39203</v>
      </c>
      <c r="BP38" s="103">
        <v>39234</v>
      </c>
      <c r="BQ38" s="103">
        <v>39264</v>
      </c>
      <c r="BR38" s="103">
        <v>39295</v>
      </c>
      <c r="BS38" s="103">
        <v>39326</v>
      </c>
      <c r="BT38" s="103">
        <v>39356</v>
      </c>
      <c r="BU38" s="103">
        <v>39387</v>
      </c>
      <c r="BV38" s="103">
        <v>39417</v>
      </c>
      <c r="BW38" s="103">
        <v>39448</v>
      </c>
      <c r="BX38" s="103">
        <v>39479</v>
      </c>
      <c r="BY38" s="103">
        <v>39508</v>
      </c>
      <c r="BZ38" s="103">
        <v>39539</v>
      </c>
      <c r="CA38" s="103">
        <v>39569</v>
      </c>
      <c r="CB38" s="103">
        <v>39600</v>
      </c>
      <c r="CC38" s="103">
        <v>39630</v>
      </c>
      <c r="CD38" s="103">
        <v>39661</v>
      </c>
      <c r="CE38" s="103">
        <v>39692</v>
      </c>
      <c r="CF38" s="103">
        <v>39722</v>
      </c>
      <c r="CG38" s="103">
        <v>39753</v>
      </c>
      <c r="CH38" s="103">
        <v>39783</v>
      </c>
      <c r="CI38" s="103">
        <v>39814</v>
      </c>
      <c r="CJ38" s="103">
        <v>39845</v>
      </c>
      <c r="CK38" s="103">
        <v>39873</v>
      </c>
      <c r="CL38" s="103">
        <v>39904</v>
      </c>
      <c r="CM38" s="103">
        <v>39934</v>
      </c>
      <c r="CN38" s="103">
        <v>39965</v>
      </c>
      <c r="CO38" s="103">
        <v>39995</v>
      </c>
      <c r="CP38" s="103">
        <v>40026</v>
      </c>
      <c r="CQ38" s="103">
        <v>40057</v>
      </c>
      <c r="CR38" s="103">
        <v>40087</v>
      </c>
      <c r="CS38" s="103">
        <v>40118</v>
      </c>
      <c r="CT38" s="103">
        <v>40148</v>
      </c>
      <c r="CU38" s="103">
        <v>40179</v>
      </c>
      <c r="CV38" s="103">
        <v>40210</v>
      </c>
      <c r="CW38" s="103">
        <v>40238</v>
      </c>
      <c r="CX38" s="103">
        <v>40269</v>
      </c>
      <c r="CY38" s="103">
        <v>40299</v>
      </c>
      <c r="CZ38" s="103">
        <v>40330</v>
      </c>
      <c r="DA38" s="103">
        <v>40360</v>
      </c>
      <c r="DB38" s="103">
        <v>40391</v>
      </c>
      <c r="DC38" s="103">
        <v>40422</v>
      </c>
      <c r="DD38" s="103">
        <v>40452</v>
      </c>
      <c r="DE38" s="103">
        <v>40483</v>
      </c>
      <c r="DF38" s="103">
        <v>40513</v>
      </c>
      <c r="DG38" s="103">
        <v>40544</v>
      </c>
      <c r="DH38" s="103">
        <v>40575</v>
      </c>
      <c r="DI38" s="103">
        <v>40603</v>
      </c>
      <c r="DJ38" s="103">
        <v>40634</v>
      </c>
      <c r="DK38" s="103">
        <v>40664</v>
      </c>
      <c r="DL38" s="103">
        <v>40695</v>
      </c>
      <c r="DM38" s="103">
        <v>40725</v>
      </c>
      <c r="DN38" s="103">
        <v>40756</v>
      </c>
      <c r="DO38" s="103">
        <v>40787</v>
      </c>
      <c r="DP38" s="103">
        <v>40817</v>
      </c>
      <c r="DQ38" s="103">
        <v>40848</v>
      </c>
      <c r="DR38" s="103">
        <v>40878</v>
      </c>
      <c r="DS38" s="103">
        <v>40909</v>
      </c>
      <c r="DT38" s="103">
        <v>40940</v>
      </c>
      <c r="DU38" s="103">
        <v>40969</v>
      </c>
      <c r="DV38" s="103">
        <v>41000</v>
      </c>
      <c r="DW38" s="103">
        <v>41030</v>
      </c>
      <c r="DX38" s="103">
        <v>41061</v>
      </c>
      <c r="DY38" s="103">
        <v>41091</v>
      </c>
      <c r="DZ38" s="103">
        <v>41122</v>
      </c>
      <c r="EA38" s="103">
        <v>41153</v>
      </c>
      <c r="EB38" s="103">
        <v>41183</v>
      </c>
      <c r="EC38" s="103">
        <v>41214</v>
      </c>
      <c r="ED38" s="103">
        <v>41244</v>
      </c>
      <c r="EE38" s="103">
        <v>41275</v>
      </c>
      <c r="EF38" s="103">
        <v>41306</v>
      </c>
      <c r="EG38" s="103">
        <v>41334</v>
      </c>
      <c r="EH38" s="103">
        <v>41365</v>
      </c>
      <c r="EI38" s="103">
        <v>41395</v>
      </c>
      <c r="EJ38" s="103">
        <v>41426</v>
      </c>
      <c r="EK38" s="103">
        <v>41456</v>
      </c>
      <c r="EL38" s="103">
        <v>41487</v>
      </c>
      <c r="EM38" s="103">
        <v>41518</v>
      </c>
      <c r="EN38" s="103">
        <v>41548</v>
      </c>
      <c r="EO38" s="103">
        <v>41579</v>
      </c>
      <c r="EP38" s="103">
        <v>41609</v>
      </c>
      <c r="EQ38" s="103">
        <v>41640</v>
      </c>
      <c r="ER38" s="103">
        <v>41671</v>
      </c>
      <c r="ES38" s="103">
        <v>41699</v>
      </c>
      <c r="ET38" s="103">
        <v>41730</v>
      </c>
      <c r="EU38" s="103">
        <v>41760</v>
      </c>
      <c r="EV38" s="103">
        <v>41791</v>
      </c>
      <c r="EW38" s="103">
        <v>41821</v>
      </c>
      <c r="EX38" s="103">
        <v>41852</v>
      </c>
      <c r="EY38" s="103">
        <v>41883</v>
      </c>
      <c r="EZ38" s="103">
        <v>41913</v>
      </c>
      <c r="FA38" s="103">
        <v>41944</v>
      </c>
      <c r="FB38" s="103">
        <v>41974</v>
      </c>
      <c r="FC38" s="103">
        <v>42005</v>
      </c>
      <c r="FD38" s="103">
        <v>42036</v>
      </c>
      <c r="FE38" s="103">
        <v>42064</v>
      </c>
      <c r="FF38" s="103">
        <v>42095</v>
      </c>
      <c r="FG38" s="103">
        <v>42125</v>
      </c>
      <c r="FH38" s="103">
        <v>42156</v>
      </c>
      <c r="FI38" s="103">
        <v>42186</v>
      </c>
      <c r="FJ38" s="103">
        <v>42217</v>
      </c>
      <c r="FK38" s="103">
        <v>42248</v>
      </c>
      <c r="FL38" s="103">
        <v>42278</v>
      </c>
      <c r="FM38" s="103">
        <v>42309</v>
      </c>
      <c r="FN38" s="103">
        <v>42339</v>
      </c>
      <c r="FO38" s="103">
        <v>42370</v>
      </c>
      <c r="FP38" s="103">
        <v>42401</v>
      </c>
      <c r="FQ38" s="103">
        <v>42430</v>
      </c>
      <c r="FR38" s="103">
        <v>42461</v>
      </c>
      <c r="FS38" s="103">
        <v>42491</v>
      </c>
      <c r="FT38" s="103">
        <v>42522</v>
      </c>
      <c r="FU38" s="103">
        <v>42552</v>
      </c>
      <c r="FV38" s="103">
        <v>42583</v>
      </c>
      <c r="FW38" s="103">
        <v>42614</v>
      </c>
      <c r="FX38" s="103">
        <v>42644</v>
      </c>
      <c r="FY38" s="103">
        <v>42675</v>
      </c>
      <c r="FZ38" s="103">
        <v>42705</v>
      </c>
      <c r="GA38" s="103">
        <v>42736</v>
      </c>
      <c r="GB38" s="103">
        <v>42767</v>
      </c>
      <c r="GC38" s="103">
        <v>42795</v>
      </c>
      <c r="GD38" s="103">
        <v>42826</v>
      </c>
      <c r="GE38" s="103">
        <v>42856</v>
      </c>
      <c r="GF38" s="103">
        <v>42887</v>
      </c>
      <c r="GG38" s="103">
        <v>42917</v>
      </c>
      <c r="GH38" s="103">
        <v>42948</v>
      </c>
      <c r="GI38" s="103">
        <v>42979</v>
      </c>
      <c r="GJ38" s="103">
        <v>43009</v>
      </c>
      <c r="GK38" s="103">
        <v>43040</v>
      </c>
      <c r="GL38" s="103">
        <v>43070</v>
      </c>
      <c r="GM38" s="103">
        <v>43101</v>
      </c>
      <c r="GN38" s="103">
        <v>43132</v>
      </c>
      <c r="GO38" s="103">
        <v>43160</v>
      </c>
      <c r="GP38" s="103">
        <v>43191</v>
      </c>
      <c r="GQ38" s="103">
        <v>43221</v>
      </c>
      <c r="GR38" s="103">
        <v>43252</v>
      </c>
      <c r="GS38" s="103">
        <v>43282</v>
      </c>
      <c r="GT38" s="103">
        <v>43313</v>
      </c>
      <c r="GU38" s="103">
        <v>43344</v>
      </c>
      <c r="GV38" s="103">
        <v>43374</v>
      </c>
      <c r="GW38" s="103">
        <v>43405</v>
      </c>
      <c r="GX38" s="103">
        <v>43435</v>
      </c>
      <c r="GY38" s="103">
        <v>43466</v>
      </c>
      <c r="GZ38" s="103">
        <v>43497</v>
      </c>
      <c r="HA38" s="103">
        <v>43525</v>
      </c>
      <c r="HB38" s="103">
        <v>43556</v>
      </c>
      <c r="HC38" s="103">
        <v>43586</v>
      </c>
      <c r="HD38" s="103">
        <v>43617</v>
      </c>
      <c r="HE38" s="103">
        <v>43647</v>
      </c>
      <c r="HF38" s="103">
        <v>43678</v>
      </c>
      <c r="HG38" s="103">
        <v>43709</v>
      </c>
      <c r="HH38" s="103">
        <v>43739</v>
      </c>
      <c r="HI38" s="103">
        <v>43770</v>
      </c>
      <c r="HJ38" s="103">
        <v>43800</v>
      </c>
      <c r="HK38" s="103">
        <v>43831</v>
      </c>
      <c r="HL38" s="103">
        <v>43862</v>
      </c>
      <c r="HM38" s="103">
        <v>43891</v>
      </c>
      <c r="HN38" s="103">
        <v>43922</v>
      </c>
      <c r="HO38" s="103">
        <v>43952</v>
      </c>
      <c r="HP38" s="103">
        <v>43983</v>
      </c>
      <c r="HQ38" s="103">
        <v>44013</v>
      </c>
      <c r="HR38" s="103">
        <v>44044</v>
      </c>
      <c r="HS38" s="103">
        <v>44075</v>
      </c>
      <c r="HT38" s="103">
        <v>44105</v>
      </c>
      <c r="HU38" s="103">
        <v>44136</v>
      </c>
      <c r="HV38" s="112">
        <v>44166</v>
      </c>
      <c r="HW38" s="110">
        <v>44197</v>
      </c>
      <c r="HX38" s="110">
        <v>44228</v>
      </c>
      <c r="HY38" s="110">
        <v>44256</v>
      </c>
      <c r="HZ38" s="110">
        <v>44287</v>
      </c>
      <c r="IA38" s="110">
        <v>44317</v>
      </c>
      <c r="IB38" s="110">
        <v>44348</v>
      </c>
      <c r="IC38" s="110">
        <v>44378</v>
      </c>
      <c r="ID38" s="110">
        <v>44409</v>
      </c>
      <c r="IE38" s="110">
        <v>44440</v>
      </c>
      <c r="IF38" s="110">
        <v>44470</v>
      </c>
      <c r="IG38" s="111">
        <v>44501</v>
      </c>
      <c r="IH38" s="111">
        <v>44531</v>
      </c>
      <c r="II38" s="111">
        <v>44562</v>
      </c>
      <c r="IJ38" s="111">
        <v>44593</v>
      </c>
      <c r="IK38" s="111">
        <v>44621</v>
      </c>
      <c r="IL38" s="111">
        <v>44652</v>
      </c>
      <c r="IM38" s="111">
        <v>44682</v>
      </c>
      <c r="IN38" s="111">
        <v>44713</v>
      </c>
      <c r="IO38" s="111">
        <v>44743</v>
      </c>
      <c r="IP38" s="111">
        <v>44774</v>
      </c>
      <c r="IQ38" s="111">
        <v>44805</v>
      </c>
      <c r="IR38" s="111">
        <v>44835</v>
      </c>
      <c r="IS38" s="111">
        <v>44866</v>
      </c>
      <c r="IT38" s="111">
        <v>44896</v>
      </c>
      <c r="IU38" s="111">
        <v>44927</v>
      </c>
      <c r="IV38" s="111">
        <v>44958</v>
      </c>
      <c r="IW38" s="111">
        <v>44986</v>
      </c>
      <c r="IX38" s="111">
        <v>45017</v>
      </c>
      <c r="IY38" s="111">
        <v>45047</v>
      </c>
      <c r="IZ38" s="111">
        <v>45078</v>
      </c>
      <c r="JA38" s="111">
        <v>45108</v>
      </c>
      <c r="JB38" s="111">
        <v>45139</v>
      </c>
      <c r="JC38" s="111">
        <v>45170</v>
      </c>
      <c r="JD38" s="111">
        <v>45200</v>
      </c>
      <c r="JE38" s="111">
        <v>45231</v>
      </c>
      <c r="JF38" s="111">
        <v>45261</v>
      </c>
      <c r="JG38" s="111">
        <v>45292</v>
      </c>
      <c r="JH38" s="111">
        <v>45323</v>
      </c>
      <c r="JI38" s="111">
        <v>45352</v>
      </c>
      <c r="JJ38" s="111">
        <v>45383</v>
      </c>
      <c r="JK38" s="111">
        <v>45413</v>
      </c>
      <c r="JL38" s="111">
        <v>45444</v>
      </c>
    </row>
    <row r="39" spans="2:15969" s="12" customFormat="1" ht="14.25" thickBot="1" x14ac:dyDescent="0.35">
      <c r="B39" s="7" t="s">
        <v>16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0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10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8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10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8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10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8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10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8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10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10"/>
      <c r="FO39" s="8"/>
      <c r="FP39" s="9"/>
      <c r="FQ39" s="34"/>
      <c r="FR39" s="34"/>
      <c r="FS39" s="34"/>
      <c r="FT39" s="34"/>
      <c r="FU39" s="34"/>
      <c r="FV39" s="34"/>
      <c r="FW39" s="48"/>
      <c r="FX39" s="34"/>
      <c r="FY39" s="48"/>
      <c r="FZ39" s="52"/>
      <c r="GA39" s="56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89"/>
      <c r="GM39" s="93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5"/>
      <c r="GY39" s="96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113"/>
      <c r="HW39" s="115"/>
      <c r="HX39" s="109"/>
      <c r="HY39" s="109"/>
      <c r="HZ39" s="109"/>
      <c r="IA39" s="109"/>
      <c r="IB39" s="109"/>
      <c r="IC39" s="109"/>
      <c r="ID39" s="11"/>
      <c r="IE39" s="11"/>
      <c r="IF39" s="11"/>
      <c r="IG39" s="11"/>
      <c r="IH39" s="116"/>
      <c r="II39" s="119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</row>
    <row r="40" spans="2:15969" s="3" customFormat="1" ht="13.5" x14ac:dyDescent="0.2">
      <c r="B40" s="20" t="s">
        <v>0</v>
      </c>
      <c r="C40" s="29">
        <v>335.16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2"/>
      <c r="P40" s="30"/>
      <c r="Q40" s="30"/>
      <c r="R40" s="30"/>
      <c r="S40" s="30"/>
      <c r="T40" s="30"/>
      <c r="U40" s="30"/>
      <c r="V40" s="30"/>
      <c r="W40" s="30"/>
      <c r="X40" s="30">
        <v>8</v>
      </c>
      <c r="Y40" s="30"/>
      <c r="Z40" s="33"/>
      <c r="AA40" s="29"/>
      <c r="AB40" s="30"/>
      <c r="AC40" s="30"/>
      <c r="AD40" s="30"/>
      <c r="AE40" s="30"/>
      <c r="AF40" s="30"/>
      <c r="AG40" s="30">
        <v>5</v>
      </c>
      <c r="AH40" s="30">
        <v>8</v>
      </c>
      <c r="AI40" s="30"/>
      <c r="AJ40" s="30">
        <v>6.0000000000000001E-3</v>
      </c>
      <c r="AK40" s="30"/>
      <c r="AL40" s="31"/>
      <c r="AM40" s="32">
        <v>5.0000000000000001E-3</v>
      </c>
      <c r="AN40" s="30">
        <v>5.0000000000000001E-3</v>
      </c>
      <c r="AO40" s="30"/>
      <c r="AP40" s="30"/>
      <c r="AQ40" s="30"/>
      <c r="AR40" s="30">
        <v>8</v>
      </c>
      <c r="AS40" s="30"/>
      <c r="AT40" s="30"/>
      <c r="AU40" s="30">
        <v>0.2</v>
      </c>
      <c r="AV40" s="30"/>
      <c r="AW40" s="30">
        <v>8</v>
      </c>
      <c r="AX40" s="33"/>
      <c r="AY40" s="29"/>
      <c r="AZ40" s="30"/>
      <c r="BA40" s="30">
        <v>2.1000000000000001E-2</v>
      </c>
      <c r="BB40" s="30"/>
      <c r="BC40" s="30"/>
      <c r="BD40" s="30"/>
      <c r="BE40" s="30">
        <v>8</v>
      </c>
      <c r="BF40" s="30"/>
      <c r="BG40" s="30"/>
      <c r="BH40" s="30"/>
      <c r="BI40" s="30"/>
      <c r="BJ40" s="31"/>
      <c r="BK40" s="3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3"/>
      <c r="BW40" s="29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1"/>
      <c r="CI40" s="32"/>
      <c r="CJ40" s="30"/>
      <c r="CK40" s="30"/>
      <c r="CL40" s="30"/>
      <c r="CM40" s="30"/>
      <c r="CN40" s="30"/>
      <c r="CO40" s="30"/>
      <c r="CP40" s="30"/>
      <c r="CQ40" s="30"/>
      <c r="CR40" s="30">
        <v>5.0000000000000002E-5</v>
      </c>
      <c r="CS40" s="30">
        <v>5.0000000000000002E-5</v>
      </c>
      <c r="CT40" s="33"/>
      <c r="CU40" s="29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32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3"/>
      <c r="DS40" s="29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1"/>
      <c r="EE40" s="32"/>
      <c r="EF40" s="30"/>
      <c r="EG40" s="30"/>
      <c r="EH40" s="30"/>
      <c r="EI40" s="30"/>
      <c r="EJ40" s="30">
        <v>21.28</v>
      </c>
      <c r="EK40" s="30">
        <v>5.0000000000000001E-3</v>
      </c>
      <c r="EL40" s="30"/>
      <c r="EM40" s="30">
        <v>0.4</v>
      </c>
      <c r="EN40" s="30">
        <v>0.01</v>
      </c>
      <c r="EO40" s="30"/>
      <c r="EP40" s="33">
        <v>0.2</v>
      </c>
      <c r="EQ40" s="29"/>
      <c r="ER40" s="30"/>
      <c r="ES40" s="30"/>
      <c r="ET40" s="30"/>
      <c r="EU40" s="30"/>
      <c r="EV40" s="30"/>
      <c r="EW40" s="30"/>
      <c r="EX40" s="30"/>
      <c r="EY40" s="30"/>
      <c r="EZ40" s="30">
        <v>0.2</v>
      </c>
      <c r="FA40" s="30"/>
      <c r="FB40" s="31"/>
      <c r="FC40" s="32"/>
      <c r="FD40" s="30"/>
      <c r="FE40" s="30"/>
      <c r="FF40" s="30"/>
      <c r="FG40" s="30"/>
      <c r="FH40" s="30">
        <v>0.2</v>
      </c>
      <c r="FI40" s="30">
        <v>0.2</v>
      </c>
      <c r="FJ40" s="30"/>
      <c r="FK40" s="30">
        <v>0.2</v>
      </c>
      <c r="FL40" s="30"/>
      <c r="FM40" s="30">
        <v>0.01</v>
      </c>
      <c r="FN40" s="31"/>
      <c r="FO40" s="47"/>
      <c r="FP40" s="30"/>
      <c r="FQ40" s="30">
        <v>0.2</v>
      </c>
      <c r="FR40" s="30"/>
      <c r="FS40" s="30"/>
      <c r="FT40" s="30"/>
      <c r="FU40" s="30"/>
      <c r="FV40" s="30"/>
      <c r="FW40" s="30"/>
      <c r="FX40" s="30"/>
      <c r="FY40" s="30"/>
      <c r="FZ40" s="33">
        <f>VLOOKUP(B40,'[1]Tablas 2016'!$A$62:$N$86,13,FALSE)</f>
        <v>0.2</v>
      </c>
      <c r="GA40" s="61"/>
      <c r="GB40" s="62"/>
      <c r="GC40" s="62">
        <v>0.21000000000000002</v>
      </c>
      <c r="GD40" s="62"/>
      <c r="GE40" s="62">
        <v>0.2</v>
      </c>
      <c r="GF40" s="62">
        <v>1.4999999999999999E-2</v>
      </c>
      <c r="GG40" s="62">
        <v>22.46</v>
      </c>
      <c r="GH40" s="62">
        <v>22.37</v>
      </c>
      <c r="GI40" s="62"/>
      <c r="GJ40" s="62"/>
      <c r="GK40" s="62"/>
      <c r="GL40" s="63">
        <v>2.5000000000000001E-2</v>
      </c>
      <c r="GM40" s="98"/>
      <c r="GN40" s="99"/>
      <c r="GO40" s="91"/>
      <c r="GP40" s="91"/>
      <c r="GQ40" s="91"/>
      <c r="GR40" s="91"/>
      <c r="GS40" s="91"/>
      <c r="GT40" s="91"/>
      <c r="GU40" s="91"/>
      <c r="GV40" s="91"/>
      <c r="GW40" s="91"/>
      <c r="GX40" s="100"/>
      <c r="GY40" s="61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>
        <v>0.2</v>
      </c>
      <c r="HP40" s="62"/>
      <c r="HQ40" s="62"/>
      <c r="HR40" s="62"/>
      <c r="HS40" s="62"/>
      <c r="HT40" s="62"/>
      <c r="HU40" s="62"/>
      <c r="HV40" s="63"/>
      <c r="HW40" s="61"/>
      <c r="HX40" s="62">
        <v>0.2</v>
      </c>
      <c r="HY40" s="62"/>
      <c r="HZ40" s="62"/>
      <c r="IA40" s="62"/>
      <c r="IB40" s="62"/>
      <c r="IC40" s="62"/>
      <c r="ID40" s="62"/>
      <c r="IE40" s="62">
        <v>2.0000000000000001E-4</v>
      </c>
      <c r="IF40" s="62" t="s">
        <v>36</v>
      </c>
      <c r="IG40" s="62"/>
      <c r="IH40" s="63"/>
      <c r="II40" s="30"/>
      <c r="IJ40" s="30"/>
      <c r="IK40" s="30"/>
      <c r="IL40" s="30" t="s">
        <v>36</v>
      </c>
      <c r="IM40" s="30" t="str">
        <f>IFERROR(VLOOKUP(B40,#REF!,2,0),"")</f>
        <v/>
      </c>
      <c r="IN40" s="30" t="s">
        <v>36</v>
      </c>
      <c r="IO40" s="30" t="str">
        <f>IFERROR(VLOOKUP(B40,#REF!,2,0),"")</f>
        <v/>
      </c>
      <c r="IP40" s="30" t="str">
        <f>IFERROR(VLOOKUP(B4:B40,#REF!,3,0),"")</f>
        <v/>
      </c>
      <c r="IQ40" s="30"/>
      <c r="IR40" s="30"/>
      <c r="IS40" s="30" t="s">
        <v>36</v>
      </c>
      <c r="IT40" s="30" t="s">
        <v>36</v>
      </c>
      <c r="IU40" s="30">
        <v>5.0000000000000002E-5</v>
      </c>
      <c r="IV40" s="30"/>
      <c r="IW40" s="30" t="s">
        <v>36</v>
      </c>
      <c r="IX40" s="30" t="s">
        <v>36</v>
      </c>
      <c r="IY40" s="30" t="s">
        <v>36</v>
      </c>
      <c r="IZ40" s="30" t="s">
        <v>36</v>
      </c>
      <c r="JA40" s="30"/>
      <c r="JB40" s="30">
        <v>2E-3</v>
      </c>
      <c r="JC40" s="30" t="s">
        <v>36</v>
      </c>
      <c r="JD40" s="30" t="s">
        <v>36</v>
      </c>
      <c r="JE40" s="30" t="s">
        <v>36</v>
      </c>
      <c r="JF40" s="30" t="s">
        <v>36</v>
      </c>
      <c r="JG40" s="30" t="s">
        <v>36</v>
      </c>
      <c r="JH40" s="30" t="s">
        <v>36</v>
      </c>
      <c r="JI40" s="30">
        <v>0.2</v>
      </c>
      <c r="JJ40" s="30" t="s">
        <v>36</v>
      </c>
      <c r="JK40" s="30" t="s">
        <v>36</v>
      </c>
      <c r="JL40" s="30" t="s">
        <v>36</v>
      </c>
    </row>
    <row r="41" spans="2:15969" s="3" customFormat="1" ht="13.5" x14ac:dyDescent="0.2">
      <c r="B41" s="20" t="s">
        <v>23</v>
      </c>
      <c r="C41" s="29">
        <v>15</v>
      </c>
      <c r="D41" s="30">
        <v>30</v>
      </c>
      <c r="E41" s="30">
        <v>0.01</v>
      </c>
      <c r="F41" s="30"/>
      <c r="G41" s="30"/>
      <c r="H41" s="30">
        <v>20</v>
      </c>
      <c r="I41" s="30"/>
      <c r="J41" s="30"/>
      <c r="K41" s="30"/>
      <c r="L41" s="30">
        <v>5.01</v>
      </c>
      <c r="M41" s="30">
        <v>2.5</v>
      </c>
      <c r="N41" s="31">
        <v>12</v>
      </c>
      <c r="O41" s="32">
        <v>25.001000000000001</v>
      </c>
      <c r="P41" s="30">
        <v>22.5</v>
      </c>
      <c r="Q41" s="30"/>
      <c r="R41" s="30">
        <v>12.502000000000001</v>
      </c>
      <c r="S41" s="30"/>
      <c r="T41" s="30">
        <v>10</v>
      </c>
      <c r="U41" s="30">
        <v>12.502000000000001</v>
      </c>
      <c r="V41" s="30">
        <v>7</v>
      </c>
      <c r="W41" s="30">
        <v>12</v>
      </c>
      <c r="X41" s="30">
        <v>10.000999999999999</v>
      </c>
      <c r="Y41" s="30">
        <v>18.010000000000002</v>
      </c>
      <c r="Z41" s="33"/>
      <c r="AA41" s="29">
        <v>35.500999999999998</v>
      </c>
      <c r="AB41" s="30">
        <v>20.000999999999998</v>
      </c>
      <c r="AC41" s="30">
        <v>6</v>
      </c>
      <c r="AD41" s="30">
        <v>30</v>
      </c>
      <c r="AE41" s="30">
        <v>1.0999999999999999E-2</v>
      </c>
      <c r="AF41" s="30">
        <v>2.5</v>
      </c>
      <c r="AG41" s="30">
        <v>3</v>
      </c>
      <c r="AH41" s="30">
        <v>30</v>
      </c>
      <c r="AI41" s="30"/>
      <c r="AJ41" s="30">
        <v>25</v>
      </c>
      <c r="AK41" s="30">
        <v>24</v>
      </c>
      <c r="AL41" s="31">
        <v>19.021000000000001</v>
      </c>
      <c r="AM41" s="32">
        <v>22.500999999999998</v>
      </c>
      <c r="AN41" s="30">
        <v>4.0010000000000003</v>
      </c>
      <c r="AO41" s="30">
        <v>0.48699999999999999</v>
      </c>
      <c r="AP41" s="30">
        <v>1.5009999999999999</v>
      </c>
      <c r="AQ41" s="30">
        <v>19.221</v>
      </c>
      <c r="AR41" s="30">
        <v>4.0020000000000007</v>
      </c>
      <c r="AS41" s="30">
        <v>1E-3</v>
      </c>
      <c r="AT41" s="30">
        <v>21.5</v>
      </c>
      <c r="AU41" s="30">
        <v>2.5</v>
      </c>
      <c r="AV41" s="30"/>
      <c r="AW41" s="30">
        <v>24.011399999999998</v>
      </c>
      <c r="AX41" s="33">
        <v>3.0009999999999999</v>
      </c>
      <c r="AY41" s="29">
        <v>16.401</v>
      </c>
      <c r="AZ41" s="30">
        <v>3</v>
      </c>
      <c r="BA41" s="30">
        <v>2E-3</v>
      </c>
      <c r="BB41" s="30">
        <v>9</v>
      </c>
      <c r="BC41" s="30">
        <v>5.4010000000000007</v>
      </c>
      <c r="BD41" s="30">
        <v>2.7000000000000003E-2</v>
      </c>
      <c r="BE41" s="30">
        <v>13.250999999999999</v>
      </c>
      <c r="BF41" s="30">
        <v>3.4009999999999998</v>
      </c>
      <c r="BG41" s="30">
        <v>15.45</v>
      </c>
      <c r="BH41" s="30">
        <v>8.1</v>
      </c>
      <c r="BI41" s="30">
        <v>3.0009999999999999</v>
      </c>
      <c r="BJ41" s="31">
        <v>8.0009999999999994</v>
      </c>
      <c r="BK41" s="32">
        <v>3.0019999999999998</v>
      </c>
      <c r="BL41" s="30">
        <v>14.5</v>
      </c>
      <c r="BM41" s="30">
        <v>0.01</v>
      </c>
      <c r="BN41" s="30">
        <v>6.0010000000000003</v>
      </c>
      <c r="BO41" s="30">
        <v>6.0010000000000003</v>
      </c>
      <c r="BP41" s="30">
        <v>10.002000000000001</v>
      </c>
      <c r="BQ41" s="30">
        <v>13.071999999999999</v>
      </c>
      <c r="BR41" s="30">
        <v>2E-3</v>
      </c>
      <c r="BS41" s="30">
        <v>1E-3</v>
      </c>
      <c r="BT41" s="30">
        <v>1E-3</v>
      </c>
      <c r="BU41" s="30">
        <v>0.60099999999999998</v>
      </c>
      <c r="BV41" s="33">
        <v>16.005020000000002</v>
      </c>
      <c r="BW41" s="29">
        <v>1E-3</v>
      </c>
      <c r="BX41" s="30"/>
      <c r="BY41" s="30"/>
      <c r="BZ41" s="30">
        <v>1.0009999999999999</v>
      </c>
      <c r="CA41" s="30">
        <v>1E-3</v>
      </c>
      <c r="CB41" s="30"/>
      <c r="CC41" s="30"/>
      <c r="CD41" s="30">
        <v>2E-3</v>
      </c>
      <c r="CE41" s="30">
        <v>4.0000000000000001E-3</v>
      </c>
      <c r="CF41" s="30"/>
      <c r="CG41" s="30">
        <v>1.4999999999999999E-2</v>
      </c>
      <c r="CH41" s="31">
        <v>4.0000000000000001E-3</v>
      </c>
      <c r="CI41" s="32"/>
      <c r="CJ41" s="30">
        <v>8.0100000000000015E-3</v>
      </c>
      <c r="CK41" s="30">
        <v>15.9025</v>
      </c>
      <c r="CL41" s="30"/>
      <c r="CM41" s="30">
        <v>5.0000000000000001E-4</v>
      </c>
      <c r="CN41" s="30">
        <v>3.0005000000000002</v>
      </c>
      <c r="CO41" s="30">
        <v>1.0000000000000001E-5</v>
      </c>
      <c r="CP41" s="30">
        <v>5.0000000000000001E-4</v>
      </c>
      <c r="CQ41" s="30">
        <v>19.003999999999998</v>
      </c>
      <c r="CR41" s="30">
        <v>5.0000000000000001E-4</v>
      </c>
      <c r="CS41" s="30"/>
      <c r="CT41" s="33">
        <v>28.926000000000002</v>
      </c>
      <c r="CU41" s="29"/>
      <c r="CV41" s="30">
        <v>4.4999999999999999E-4</v>
      </c>
      <c r="CW41" s="30">
        <v>4.4999999999999999E-4</v>
      </c>
      <c r="CX41" s="30">
        <v>5.0000000000000001E-3</v>
      </c>
      <c r="CY41" s="30"/>
      <c r="CZ41" s="30">
        <v>25</v>
      </c>
      <c r="DA41" s="30">
        <v>5.0000000000000001E-4</v>
      </c>
      <c r="DB41" s="30">
        <v>5.0299999999999997E-3</v>
      </c>
      <c r="DC41" s="30">
        <v>5.0000000000000001E-4</v>
      </c>
      <c r="DD41" s="30"/>
      <c r="DE41" s="30">
        <v>20.001009999999997</v>
      </c>
      <c r="DF41" s="31">
        <v>2.8999999999999998E-3</v>
      </c>
      <c r="DG41" s="32">
        <v>5.0630000000000001E-2</v>
      </c>
      <c r="DH41" s="30">
        <v>5.0000000000000001E-3</v>
      </c>
      <c r="DI41" s="30">
        <v>5.9999999999999995E-4</v>
      </c>
      <c r="DJ41" s="30"/>
      <c r="DK41" s="30"/>
      <c r="DL41" s="30">
        <v>1.1E-4</v>
      </c>
      <c r="DM41" s="30"/>
      <c r="DN41" s="30">
        <v>5.8E-4</v>
      </c>
      <c r="DO41" s="30">
        <v>2.5000000000000001E-4</v>
      </c>
      <c r="DP41" s="30">
        <v>3.0000000000000001E-3</v>
      </c>
      <c r="DQ41" s="30">
        <v>1.73E-3</v>
      </c>
      <c r="DR41" s="33"/>
      <c r="DS41" s="29">
        <v>5.0630000000000001E-2</v>
      </c>
      <c r="DT41" s="30">
        <v>5.0000000000000001E-3</v>
      </c>
      <c r="DU41" s="30">
        <v>5.9999999999999995E-4</v>
      </c>
      <c r="DV41" s="30"/>
      <c r="DW41" s="30"/>
      <c r="DX41" s="30">
        <v>1.1E-4</v>
      </c>
      <c r="DY41" s="30"/>
      <c r="DZ41" s="30">
        <v>5.8E-4</v>
      </c>
      <c r="EA41" s="30">
        <v>2.5000000000000001E-4</v>
      </c>
      <c r="EB41" s="30">
        <v>3.0000000000000001E-3</v>
      </c>
      <c r="EC41" s="30">
        <v>1.73E-3</v>
      </c>
      <c r="ED41" s="31"/>
      <c r="EE41" s="32">
        <v>1.1900000000000001E-3</v>
      </c>
      <c r="EF41" s="30">
        <v>1.01E-3</v>
      </c>
      <c r="EG41" s="30"/>
      <c r="EH41" s="30">
        <v>10</v>
      </c>
      <c r="EI41" s="30"/>
      <c r="EJ41" s="30">
        <v>2.0099999999999996E-3</v>
      </c>
      <c r="EK41" s="30">
        <v>1.5E-3</v>
      </c>
      <c r="EL41" s="30"/>
      <c r="EM41" s="30">
        <v>3.6334999999999997</v>
      </c>
      <c r="EN41" s="30">
        <v>6.8833799999999998</v>
      </c>
      <c r="EO41" s="30">
        <v>1.2999999999999999E-3</v>
      </c>
      <c r="EP41" s="33"/>
      <c r="EQ41" s="29"/>
      <c r="ER41" s="30">
        <v>1.5E-3</v>
      </c>
      <c r="ES41" s="30">
        <v>5.0000000000000001E-3</v>
      </c>
      <c r="ET41" s="30"/>
      <c r="EU41" s="30">
        <v>5.0000000000000001E-4</v>
      </c>
      <c r="EV41" s="30">
        <v>1.01E-3</v>
      </c>
      <c r="EW41" s="30"/>
      <c r="EX41" s="30"/>
      <c r="EY41" s="30">
        <v>5.0000000000000001E-4</v>
      </c>
      <c r="EZ41" s="30">
        <v>1.0000000000000001E-5</v>
      </c>
      <c r="FA41" s="30">
        <v>3.0100000000000001E-3</v>
      </c>
      <c r="FB41" s="31">
        <v>2.5000000000000001E-4</v>
      </c>
      <c r="FC41" s="32">
        <v>5.0000000000000001E-3</v>
      </c>
      <c r="FD41" s="30"/>
      <c r="FE41" s="30"/>
      <c r="FF41" s="30"/>
      <c r="FG41" s="30">
        <v>2E-3</v>
      </c>
      <c r="FH41" s="30"/>
      <c r="FI41" s="30">
        <v>1E-3</v>
      </c>
      <c r="FJ41" s="30">
        <v>2.0000000000000001E-4</v>
      </c>
      <c r="FK41" s="30">
        <v>3.0000000000000001E-5</v>
      </c>
      <c r="FL41" s="30"/>
      <c r="FM41" s="30"/>
      <c r="FN41" s="31"/>
      <c r="FO41" s="47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3"/>
      <c r="GA41" s="29"/>
      <c r="GB41" s="30"/>
      <c r="GC41" s="30"/>
      <c r="GD41" s="30"/>
      <c r="GE41" s="30"/>
      <c r="GF41" s="30"/>
      <c r="GG41" s="30"/>
      <c r="GH41" s="30">
        <v>2.4039999999999999</v>
      </c>
      <c r="GI41" s="30">
        <v>5</v>
      </c>
      <c r="GJ41" s="30"/>
      <c r="GK41" s="30"/>
      <c r="GL41" s="33">
        <v>5</v>
      </c>
      <c r="GM41" s="29"/>
      <c r="GN41" s="64"/>
      <c r="GO41" s="22"/>
      <c r="GP41" s="22"/>
      <c r="GQ41" s="22"/>
      <c r="GR41" s="22"/>
      <c r="GS41" s="22"/>
      <c r="GT41" s="22"/>
      <c r="GU41" s="22"/>
      <c r="GV41" s="22"/>
      <c r="GW41" s="22"/>
      <c r="GX41" s="33"/>
      <c r="GY41" s="29"/>
      <c r="GZ41" s="30">
        <v>5</v>
      </c>
      <c r="HA41" s="30">
        <v>5.0049999999999999</v>
      </c>
      <c r="HB41" s="30"/>
      <c r="HC41" s="30"/>
      <c r="HD41" s="30"/>
      <c r="HE41" s="30">
        <v>5.2000000000000006E-4</v>
      </c>
      <c r="HF41" s="30"/>
      <c r="HG41" s="30">
        <v>2E-3</v>
      </c>
      <c r="HH41" s="30">
        <v>8.1000000000000006E-4</v>
      </c>
      <c r="HI41" s="30">
        <v>5.0004</v>
      </c>
      <c r="HJ41" s="30"/>
      <c r="HK41" s="30">
        <v>2.5000000000000001E-3</v>
      </c>
      <c r="HL41" s="30"/>
      <c r="HM41" s="30">
        <v>23.0015</v>
      </c>
      <c r="HN41" s="30">
        <v>5</v>
      </c>
      <c r="HO41" s="30"/>
      <c r="HP41" s="30">
        <v>1.0300000000000001E-3</v>
      </c>
      <c r="HQ41" s="30"/>
      <c r="HR41" s="30"/>
      <c r="HS41" s="30">
        <v>3.7799999999999999E-3</v>
      </c>
      <c r="HT41" s="30">
        <v>1.0000000000000001E-5</v>
      </c>
      <c r="HU41" s="30">
        <v>1E-3</v>
      </c>
      <c r="HV41" s="33"/>
      <c r="HW41" s="29">
        <v>5.0000000000000001E-4</v>
      </c>
      <c r="HX41" s="30">
        <v>5</v>
      </c>
      <c r="HY41" s="30">
        <v>7.0100000000000006E-3</v>
      </c>
      <c r="HZ41" s="30">
        <v>1.0200000000000001E-3</v>
      </c>
      <c r="IA41" s="30">
        <v>2.5100000000000001E-3</v>
      </c>
      <c r="IB41" s="30">
        <v>5.0000000000000001E-4</v>
      </c>
      <c r="IC41" s="30">
        <v>1.0000000000000001E-5</v>
      </c>
      <c r="ID41" s="30">
        <v>6.0000000000000006E-4</v>
      </c>
      <c r="IE41" s="30">
        <v>1.5E-3</v>
      </c>
      <c r="IF41" s="30">
        <v>5.0000000000000001E-4</v>
      </c>
      <c r="IG41" s="30">
        <v>3.5000000000000001E-3</v>
      </c>
      <c r="IH41" s="33">
        <v>1E-3</v>
      </c>
      <c r="II41" s="30">
        <v>5.0000000000000001E-4</v>
      </c>
      <c r="IJ41" s="30">
        <v>2.5000000000000001E-3</v>
      </c>
      <c r="IK41" s="30">
        <v>1E-3</v>
      </c>
      <c r="IL41" s="30">
        <v>0</v>
      </c>
      <c r="IM41" s="30">
        <v>32.000500000000002</v>
      </c>
      <c r="IN41" s="30">
        <v>4.9999999999999998E-7</v>
      </c>
      <c r="IO41" s="30">
        <v>0.50002999999999997</v>
      </c>
      <c r="IP41" s="30">
        <v>33.605000000000004</v>
      </c>
      <c r="IQ41" s="30">
        <v>5.0000000000000001E-4</v>
      </c>
      <c r="IR41" s="30">
        <v>6.0000000000000006E-4</v>
      </c>
      <c r="IS41" s="30" t="s">
        <v>36</v>
      </c>
      <c r="IT41" s="30">
        <v>0.16</v>
      </c>
      <c r="IU41" s="30">
        <v>5.0000000000000001E-4</v>
      </c>
      <c r="IV41" s="30">
        <v>0</v>
      </c>
      <c r="IW41" s="30">
        <v>20.986319999999996</v>
      </c>
      <c r="IX41" s="30">
        <v>0</v>
      </c>
      <c r="IY41" s="30">
        <v>5.0000000000000001E-4</v>
      </c>
      <c r="IZ41" s="30">
        <v>3.0000000000000001E-3</v>
      </c>
      <c r="JA41" s="30" t="s">
        <v>36</v>
      </c>
      <c r="JB41" s="30" t="s">
        <v>36</v>
      </c>
      <c r="JC41" s="30">
        <v>32.940100000000001</v>
      </c>
      <c r="JD41" s="30">
        <v>5.0000000000000001E-4</v>
      </c>
      <c r="JE41" s="30">
        <v>5.0000000000000001E-4</v>
      </c>
      <c r="JF41" s="30" t="s">
        <v>36</v>
      </c>
      <c r="JG41" s="30">
        <v>5.1000000000000004E-4</v>
      </c>
      <c r="JH41" s="30">
        <v>1.3000000000000002E-4</v>
      </c>
      <c r="JI41" s="30">
        <v>32.281010000000002</v>
      </c>
      <c r="JJ41" s="30">
        <v>1E-3</v>
      </c>
      <c r="JK41" s="30">
        <v>5.0000000000000001E-4</v>
      </c>
      <c r="JL41" s="30">
        <v>0</v>
      </c>
    </row>
    <row r="42" spans="2:15969" s="3" customFormat="1" ht="13.5" x14ac:dyDescent="0.2">
      <c r="B42" s="20" t="s">
        <v>1</v>
      </c>
      <c r="C42" s="29">
        <v>27.425000000000001</v>
      </c>
      <c r="D42" s="30">
        <v>79.61</v>
      </c>
      <c r="E42" s="30">
        <v>59.21</v>
      </c>
      <c r="F42" s="30">
        <v>33.625</v>
      </c>
      <c r="G42" s="30">
        <v>94.31</v>
      </c>
      <c r="H42" s="30">
        <v>56.506</v>
      </c>
      <c r="I42" s="30">
        <v>53.9</v>
      </c>
      <c r="J42" s="30">
        <v>73.5</v>
      </c>
      <c r="K42" s="30">
        <v>76.3</v>
      </c>
      <c r="L42" s="30">
        <v>44.41</v>
      </c>
      <c r="M42" s="30">
        <v>28.114999999999998</v>
      </c>
      <c r="N42" s="31">
        <v>34</v>
      </c>
      <c r="O42" s="32">
        <v>70.94</v>
      </c>
      <c r="P42" s="30">
        <v>13.84</v>
      </c>
      <c r="Q42" s="30"/>
      <c r="R42" s="30">
        <v>60.125</v>
      </c>
      <c r="S42" s="30">
        <v>83.804000000000002</v>
      </c>
      <c r="T42" s="30">
        <v>33.200000000000003</v>
      </c>
      <c r="U42" s="30">
        <v>282.02499999999998</v>
      </c>
      <c r="V42" s="30">
        <v>80.14</v>
      </c>
      <c r="W42" s="30">
        <v>104.83499999999999</v>
      </c>
      <c r="X42" s="30">
        <v>175.05</v>
      </c>
      <c r="Y42" s="30">
        <v>83.18</v>
      </c>
      <c r="Z42" s="33">
        <v>94.201999999999984</v>
      </c>
      <c r="AA42" s="29">
        <v>59.174999999999997</v>
      </c>
      <c r="AB42" s="30">
        <v>61.6</v>
      </c>
      <c r="AC42" s="30">
        <v>127.02500000000001</v>
      </c>
      <c r="AD42" s="30">
        <v>144.23500000000001</v>
      </c>
      <c r="AE42" s="30">
        <v>79.424999999999997</v>
      </c>
      <c r="AF42" s="30">
        <v>228.15</v>
      </c>
      <c r="AG42" s="30">
        <v>127.17</v>
      </c>
      <c r="AH42" s="30">
        <v>155.375</v>
      </c>
      <c r="AI42" s="30">
        <v>124.15</v>
      </c>
      <c r="AJ42" s="30">
        <v>66.25</v>
      </c>
      <c r="AK42" s="30">
        <v>121.02500000000001</v>
      </c>
      <c r="AL42" s="31">
        <v>44.95</v>
      </c>
      <c r="AM42" s="32">
        <v>165.30500000000001</v>
      </c>
      <c r="AN42" s="30">
        <v>104.4</v>
      </c>
      <c r="AO42" s="30">
        <v>60.826999999999998</v>
      </c>
      <c r="AP42" s="30">
        <v>65.174999999999997</v>
      </c>
      <c r="AQ42" s="30">
        <v>222.67500000000001</v>
      </c>
      <c r="AR42" s="30">
        <v>109.955</v>
      </c>
      <c r="AS42" s="30">
        <v>72.510000000000005</v>
      </c>
      <c r="AT42" s="30">
        <v>119.95100000000001</v>
      </c>
      <c r="AU42" s="30">
        <v>69</v>
      </c>
      <c r="AV42" s="30">
        <v>106.235</v>
      </c>
      <c r="AW42" s="30">
        <v>74.565029999999993</v>
      </c>
      <c r="AX42" s="33">
        <v>17.731000000000002</v>
      </c>
      <c r="AY42" s="29">
        <v>12.632999999999997</v>
      </c>
      <c r="AZ42" s="30">
        <v>32.424999999999997</v>
      </c>
      <c r="BA42" s="30">
        <v>54.325000000000003</v>
      </c>
      <c r="BB42" s="30">
        <v>220.45</v>
      </c>
      <c r="BC42" s="30">
        <v>85.942999999999998</v>
      </c>
      <c r="BD42" s="30">
        <v>221.41</v>
      </c>
      <c r="BE42" s="30">
        <v>107.6</v>
      </c>
      <c r="BF42" s="30">
        <v>123.71800000000002</v>
      </c>
      <c r="BG42" s="30">
        <v>320.38400000000007</v>
      </c>
      <c r="BH42" s="30">
        <v>69.924999999999997</v>
      </c>
      <c r="BI42" s="30">
        <v>105.01899999999999</v>
      </c>
      <c r="BJ42" s="31">
        <v>139.38399999999999</v>
      </c>
      <c r="BK42" s="32">
        <v>196.28200000000001</v>
      </c>
      <c r="BL42" s="30">
        <v>146.19999999999999</v>
      </c>
      <c r="BM42" s="30">
        <v>202.35</v>
      </c>
      <c r="BN42" s="30">
        <v>345.22</v>
      </c>
      <c r="BO42" s="30">
        <v>280.64</v>
      </c>
      <c r="BP42" s="30">
        <v>100.65600000000001</v>
      </c>
      <c r="BQ42" s="30">
        <v>161.09799999999998</v>
      </c>
      <c r="BR42" s="30">
        <v>40</v>
      </c>
      <c r="BS42" s="30">
        <v>62.82</v>
      </c>
      <c r="BT42" s="30">
        <v>71.740999999999985</v>
      </c>
      <c r="BU42" s="30">
        <v>15.4</v>
      </c>
      <c r="BV42" s="33">
        <v>45.5</v>
      </c>
      <c r="BW42" s="29">
        <v>78.513000000000005</v>
      </c>
      <c r="BX42" s="30">
        <v>153.52000000000001</v>
      </c>
      <c r="BY42" s="30">
        <v>93.65</v>
      </c>
      <c r="BZ42" s="30">
        <v>188.74099999999999</v>
      </c>
      <c r="CA42" s="30">
        <v>108.30500000000001</v>
      </c>
      <c r="CB42" s="30">
        <v>24.162000000000003</v>
      </c>
      <c r="CC42" s="30">
        <v>127.18100000000001</v>
      </c>
      <c r="CD42" s="30">
        <v>58.555999999999997</v>
      </c>
      <c r="CE42" s="30">
        <v>8.0009999999999994</v>
      </c>
      <c r="CF42" s="30">
        <v>104.587</v>
      </c>
      <c r="CG42" s="30">
        <v>30.01</v>
      </c>
      <c r="CH42" s="31">
        <v>184.15200000000002</v>
      </c>
      <c r="CI42" s="32">
        <v>26.500019999999999</v>
      </c>
      <c r="CJ42" s="30">
        <v>66.444999999999993</v>
      </c>
      <c r="CK42" s="30">
        <v>87.980010000000007</v>
      </c>
      <c r="CL42" s="30">
        <v>142.905</v>
      </c>
      <c r="CM42" s="30">
        <v>30.26501</v>
      </c>
      <c r="CN42" s="30">
        <v>46.15</v>
      </c>
      <c r="CO42" s="30">
        <v>174.56753</v>
      </c>
      <c r="CP42" s="30">
        <v>25</v>
      </c>
      <c r="CQ42" s="30">
        <v>129.03297000000001</v>
      </c>
      <c r="CR42" s="30">
        <v>249.30135000000001</v>
      </c>
      <c r="CS42" s="30">
        <v>135.50053</v>
      </c>
      <c r="CT42" s="33">
        <v>24</v>
      </c>
      <c r="CU42" s="29">
        <v>108.87881</v>
      </c>
      <c r="CV42" s="30">
        <v>106.13504</v>
      </c>
      <c r="CW42" s="30">
        <v>28.6</v>
      </c>
      <c r="CX42" s="30">
        <v>124.15</v>
      </c>
      <c r="CY42" s="30">
        <v>100.04116</v>
      </c>
      <c r="CZ42" s="30">
        <v>146</v>
      </c>
      <c r="DA42" s="30">
        <v>24.204619999999998</v>
      </c>
      <c r="DB42" s="30">
        <v>43.504610000000007</v>
      </c>
      <c r="DC42" s="30">
        <v>64</v>
      </c>
      <c r="DD42" s="30">
        <v>205.34368000000001</v>
      </c>
      <c r="DE42" s="30">
        <v>39.660019999999996</v>
      </c>
      <c r="DF42" s="31">
        <v>84.8</v>
      </c>
      <c r="DG42" s="32">
        <v>54.000010000000003</v>
      </c>
      <c r="DH42" s="30">
        <v>173.9657</v>
      </c>
      <c r="DI42" s="30"/>
      <c r="DJ42" s="30">
        <v>42</v>
      </c>
      <c r="DK42" s="30">
        <v>76.75</v>
      </c>
      <c r="DL42" s="30">
        <v>116.50020000000001</v>
      </c>
      <c r="DM42" s="30">
        <v>92.050299999999993</v>
      </c>
      <c r="DN42" s="30">
        <v>116.10077</v>
      </c>
      <c r="DO42" s="30">
        <v>87.190010000000001</v>
      </c>
      <c r="DP42" s="30">
        <v>138.40001000000001</v>
      </c>
      <c r="DQ42" s="30">
        <v>113.81438</v>
      </c>
      <c r="DR42" s="33">
        <v>63.88194</v>
      </c>
      <c r="DS42" s="29">
        <v>54.000010000000003</v>
      </c>
      <c r="DT42" s="30">
        <v>173.9657</v>
      </c>
      <c r="DU42" s="30"/>
      <c r="DV42" s="30">
        <v>42</v>
      </c>
      <c r="DW42" s="30">
        <v>76.75</v>
      </c>
      <c r="DX42" s="30">
        <v>116.50020000000001</v>
      </c>
      <c r="DY42" s="30">
        <v>92.050299999999993</v>
      </c>
      <c r="DZ42" s="30">
        <v>116.10077</v>
      </c>
      <c r="EA42" s="30">
        <v>87.190010000000001</v>
      </c>
      <c r="EB42" s="30">
        <v>138.40001000000001</v>
      </c>
      <c r="EC42" s="30">
        <v>113.81438</v>
      </c>
      <c r="ED42" s="31">
        <v>63.88194</v>
      </c>
      <c r="EE42" s="32">
        <v>89.261279999999999</v>
      </c>
      <c r="EF42" s="30">
        <v>74.849999999999994</v>
      </c>
      <c r="EG42" s="30">
        <v>67.190700000000007</v>
      </c>
      <c r="EH42" s="30">
        <v>98.500579999999999</v>
      </c>
      <c r="EI42" s="30">
        <v>198.27500000000001</v>
      </c>
      <c r="EJ42" s="30">
        <v>119.7</v>
      </c>
      <c r="EK42" s="30">
        <v>153.69999999999999</v>
      </c>
      <c r="EL42" s="30">
        <v>98.7</v>
      </c>
      <c r="EM42" s="30">
        <v>101.93073999999999</v>
      </c>
      <c r="EN42" s="30">
        <v>136.40100000000001</v>
      </c>
      <c r="EO42" s="30">
        <v>75.7</v>
      </c>
      <c r="EP42" s="33">
        <v>50</v>
      </c>
      <c r="EQ42" s="29">
        <v>79.150000000000006</v>
      </c>
      <c r="ER42" s="30">
        <v>158.89019999999999</v>
      </c>
      <c r="ES42" s="30">
        <v>74.700019999999995</v>
      </c>
      <c r="ET42" s="30">
        <v>25</v>
      </c>
      <c r="EU42" s="30">
        <v>60.755119999999998</v>
      </c>
      <c r="EV42" s="30">
        <v>14.850009999999999</v>
      </c>
      <c r="EW42" s="30">
        <v>38.515000000000001</v>
      </c>
      <c r="EX42" s="30">
        <v>105.70001000000001</v>
      </c>
      <c r="EY42" s="30">
        <v>20</v>
      </c>
      <c r="EZ42" s="30">
        <v>45.958739999999999</v>
      </c>
      <c r="FA42" s="30">
        <v>49.7</v>
      </c>
      <c r="FB42" s="31">
        <v>40</v>
      </c>
      <c r="FC42" s="32">
        <v>23.289249999999999</v>
      </c>
      <c r="FD42" s="30">
        <v>25.872499999999999</v>
      </c>
      <c r="FE42" s="30">
        <v>16</v>
      </c>
      <c r="FF42" s="30">
        <v>76.944820000000007</v>
      </c>
      <c r="FG42" s="30">
        <v>20.010000000000002</v>
      </c>
      <c r="FH42" s="30">
        <v>79.8</v>
      </c>
      <c r="FI42" s="30">
        <v>47.126280000000001</v>
      </c>
      <c r="FJ42" s="30">
        <v>103.5712</v>
      </c>
      <c r="FK42" s="30">
        <v>44.99</v>
      </c>
      <c r="FL42" s="30">
        <v>52.75</v>
      </c>
      <c r="FM42" s="30">
        <v>120.25</v>
      </c>
      <c r="FN42" s="31">
        <v>73.362880000000004</v>
      </c>
      <c r="FO42" s="47">
        <v>54.655999999999999</v>
      </c>
      <c r="FP42" s="30">
        <v>57.294840000000001</v>
      </c>
      <c r="FQ42" s="30">
        <v>41.891999999999996</v>
      </c>
      <c r="FR42" s="30">
        <v>67.234999999999999</v>
      </c>
      <c r="FS42" s="30">
        <v>75.760819999999995</v>
      </c>
      <c r="FT42" s="30">
        <v>83.2</v>
      </c>
      <c r="FU42" s="30">
        <v>17.031939999999999</v>
      </c>
      <c r="FV42" s="30">
        <v>99.15</v>
      </c>
      <c r="FW42" s="30">
        <f>VLOOKUP(B42,'[1]Tablas 2016'!$A$64:$L$86,10,FALSE)</f>
        <v>127.81000000000002</v>
      </c>
      <c r="FX42" s="30">
        <f>VLOOKUP(B42,'[1]Tablas 2016'!$A$64:$L$86,11,FALSE)</f>
        <v>83.77628</v>
      </c>
      <c r="FY42" s="30">
        <v>48.238140000000001</v>
      </c>
      <c r="FZ42" s="33">
        <f>VLOOKUP(B42,'[1]Tablas 2016'!$A$62:$N$86,13,FALSE)</f>
        <v>106</v>
      </c>
      <c r="GA42" s="29">
        <v>61.005719999999997</v>
      </c>
      <c r="GB42" s="30">
        <f>VLOOKUP(B42,'[2]Tablas 2017'!$A$58:$E$80,3,FALSE)</f>
        <v>64.994320000000002</v>
      </c>
      <c r="GC42" s="30">
        <v>117.965</v>
      </c>
      <c r="GD42" s="30">
        <v>60.728999999999992</v>
      </c>
      <c r="GE42" s="30">
        <v>21.75</v>
      </c>
      <c r="GF42" s="30">
        <v>11.444129995116963</v>
      </c>
      <c r="GG42" s="30">
        <v>74.575000000000003</v>
      </c>
      <c r="GH42" s="30">
        <v>22.2</v>
      </c>
      <c r="GI42" s="30">
        <v>98.6</v>
      </c>
      <c r="GJ42" s="30">
        <v>34.200000000000003</v>
      </c>
      <c r="GK42" s="30">
        <v>138.61001999999999</v>
      </c>
      <c r="GL42" s="33">
        <v>64.287019999999558</v>
      </c>
      <c r="GM42" s="29">
        <v>28.4771</v>
      </c>
      <c r="GN42" s="64"/>
      <c r="GO42" s="30">
        <v>18.829000000000001</v>
      </c>
      <c r="GP42" s="30">
        <v>50.524999999999999</v>
      </c>
      <c r="GQ42" s="30"/>
      <c r="GR42" s="30">
        <v>16.25</v>
      </c>
      <c r="GS42" s="30"/>
      <c r="GT42" s="30">
        <v>117.96</v>
      </c>
      <c r="GU42" s="22"/>
      <c r="GV42" s="30">
        <v>19.503879999999999</v>
      </c>
      <c r="GW42" s="30">
        <v>69.400000000000006</v>
      </c>
      <c r="GX42" s="33"/>
      <c r="GY42" s="29">
        <v>126.875</v>
      </c>
      <c r="GZ42" s="30">
        <v>48.05001</v>
      </c>
      <c r="HA42" s="30">
        <v>243.15876001000001</v>
      </c>
      <c r="HB42" s="30">
        <v>114.79884</v>
      </c>
      <c r="HC42" s="30">
        <v>123.40003</v>
      </c>
      <c r="HD42" s="30">
        <v>162.16000000999998</v>
      </c>
      <c r="HE42" s="30">
        <v>173.60001</v>
      </c>
      <c r="HF42" s="30">
        <v>197.9</v>
      </c>
      <c r="HG42" s="30">
        <v>59.8</v>
      </c>
      <c r="HH42" s="30">
        <v>167.89004</v>
      </c>
      <c r="HI42" s="30">
        <v>33.000010000000003</v>
      </c>
      <c r="HJ42" s="30">
        <v>33.278150000000004</v>
      </c>
      <c r="HK42" s="30">
        <v>44.505000000000003</v>
      </c>
      <c r="HL42" s="30">
        <v>54.263460000000002</v>
      </c>
      <c r="HM42" s="30">
        <v>22</v>
      </c>
      <c r="HN42" s="30">
        <v>65.600009999999997</v>
      </c>
      <c r="HO42" s="30">
        <v>123.4</v>
      </c>
      <c r="HP42" s="30">
        <v>31.305010000000003</v>
      </c>
      <c r="HQ42" s="30">
        <v>110</v>
      </c>
      <c r="HR42" s="30">
        <v>142.4</v>
      </c>
      <c r="HS42" s="30">
        <v>71.7</v>
      </c>
      <c r="HT42" s="30">
        <v>20</v>
      </c>
      <c r="HU42" s="30">
        <v>44.4</v>
      </c>
      <c r="HV42" s="33">
        <v>52</v>
      </c>
      <c r="HW42" s="29">
        <v>118.90002000000001</v>
      </c>
      <c r="HX42" s="30">
        <v>46.5</v>
      </c>
      <c r="HY42" s="30">
        <v>99.700020000000009</v>
      </c>
      <c r="HZ42" s="30">
        <v>139.07500999999999</v>
      </c>
      <c r="IA42" s="30">
        <v>148.60001</v>
      </c>
      <c r="IB42" s="30">
        <v>51.210010000000004</v>
      </c>
      <c r="IC42" s="30">
        <v>146.70000000000002</v>
      </c>
      <c r="ID42" s="30">
        <v>91.138140000000007</v>
      </c>
      <c r="IE42" s="30">
        <v>36.001020000000004</v>
      </c>
      <c r="IF42" s="30">
        <v>3.1000100000000002</v>
      </c>
      <c r="IG42" s="30">
        <v>130.55000000000001</v>
      </c>
      <c r="IH42" s="33">
        <v>32.58</v>
      </c>
      <c r="II42" s="30">
        <v>166</v>
      </c>
      <c r="IJ42" s="30">
        <v>73.8</v>
      </c>
      <c r="IK42" s="30">
        <v>218.71880000000002</v>
      </c>
      <c r="IL42" s="30">
        <v>36</v>
      </c>
      <c r="IM42" s="30">
        <v>65.400019999999998</v>
      </c>
      <c r="IN42" s="30">
        <v>61.980000009999998</v>
      </c>
      <c r="IO42" s="30">
        <v>0.63495999999999997</v>
      </c>
      <c r="IP42" s="30">
        <v>132.80100000000002</v>
      </c>
      <c r="IQ42" s="30">
        <v>116.8</v>
      </c>
      <c r="IR42" s="30">
        <v>138.40001000000001</v>
      </c>
      <c r="IS42" s="30">
        <v>83</v>
      </c>
      <c r="IT42" s="30">
        <v>87.19380000000001</v>
      </c>
      <c r="IU42" s="30">
        <v>16</v>
      </c>
      <c r="IV42" s="30">
        <v>72.8</v>
      </c>
      <c r="IW42" s="30">
        <v>605.55161999999996</v>
      </c>
      <c r="IX42" s="30">
        <v>74</v>
      </c>
      <c r="IY42" s="30">
        <v>46.8</v>
      </c>
      <c r="IZ42" s="30">
        <v>93.400030000000015</v>
      </c>
      <c r="JA42" s="30">
        <v>110.80001</v>
      </c>
      <c r="JB42" s="30">
        <v>52</v>
      </c>
      <c r="JC42" s="30">
        <v>81.460859999999997</v>
      </c>
      <c r="JD42" s="30">
        <v>120.60002</v>
      </c>
      <c r="JE42" s="30">
        <v>50</v>
      </c>
      <c r="JF42" s="30">
        <v>58.4</v>
      </c>
      <c r="JG42" s="30">
        <v>143.20006000000001</v>
      </c>
      <c r="JH42" s="30">
        <v>51.802</v>
      </c>
      <c r="JI42" s="30">
        <v>32.000030000000002</v>
      </c>
      <c r="JJ42" s="30">
        <v>46.4</v>
      </c>
      <c r="JK42" s="30">
        <v>88.895859999999999</v>
      </c>
      <c r="JL42" s="30">
        <v>92.670090000000002</v>
      </c>
    </row>
    <row r="43" spans="2:15969" s="3" customFormat="1" ht="13.5" x14ac:dyDescent="0.2">
      <c r="B43" s="20" t="s">
        <v>34</v>
      </c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2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3"/>
      <c r="AA43" s="29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1"/>
      <c r="AM43" s="32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3"/>
      <c r="AY43" s="29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1"/>
      <c r="BK43" s="3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3"/>
      <c r="BW43" s="29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1"/>
      <c r="CI43" s="32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3"/>
      <c r="CU43" s="29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32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3"/>
      <c r="DS43" s="29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1"/>
      <c r="EE43" s="32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3"/>
      <c r="EQ43" s="29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1"/>
      <c r="FC43" s="32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1"/>
      <c r="FO43" s="47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3"/>
      <c r="GA43" s="29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3"/>
      <c r="GM43" s="29"/>
      <c r="GN43" s="64"/>
      <c r="GO43" s="30"/>
      <c r="GP43" s="30"/>
      <c r="GQ43" s="30"/>
      <c r="GR43" s="30"/>
      <c r="GS43" s="30"/>
      <c r="GT43" s="30"/>
      <c r="GU43" s="22"/>
      <c r="GV43" s="30"/>
      <c r="GW43" s="30"/>
      <c r="GX43" s="33"/>
      <c r="GY43" s="29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3"/>
      <c r="HW43" s="29"/>
      <c r="HX43" s="30"/>
      <c r="HY43" s="30"/>
      <c r="HZ43" s="30"/>
      <c r="IA43" s="30"/>
      <c r="IB43" s="30"/>
      <c r="IC43" s="30"/>
      <c r="ID43" s="30">
        <v>1</v>
      </c>
      <c r="IE43" s="30"/>
      <c r="IF43" s="30" t="s">
        <v>36</v>
      </c>
      <c r="IG43" s="30"/>
      <c r="IH43" s="33"/>
      <c r="II43" s="30">
        <v>0.2</v>
      </c>
      <c r="IJ43" s="30" t="s">
        <v>36</v>
      </c>
      <c r="IK43" s="30" t="s">
        <v>36</v>
      </c>
      <c r="IL43" s="30" t="s">
        <v>36</v>
      </c>
      <c r="IM43" s="30" t="s">
        <v>36</v>
      </c>
      <c r="IN43" s="30">
        <v>0</v>
      </c>
      <c r="IO43" s="30" t="s">
        <v>36</v>
      </c>
      <c r="IP43" s="30" t="s">
        <v>36</v>
      </c>
      <c r="IQ43" s="30" t="s">
        <v>36</v>
      </c>
      <c r="IR43" s="30" t="s">
        <v>36</v>
      </c>
      <c r="IS43" s="30" t="s">
        <v>36</v>
      </c>
      <c r="IT43" s="30" t="s">
        <v>36</v>
      </c>
      <c r="IU43" s="30">
        <v>0</v>
      </c>
      <c r="IV43" s="30">
        <v>0.2</v>
      </c>
      <c r="IW43" s="30" t="s">
        <v>36</v>
      </c>
      <c r="IX43" s="30" t="s">
        <v>36</v>
      </c>
      <c r="IY43" s="30" t="s">
        <v>36</v>
      </c>
      <c r="IZ43" s="30" t="s">
        <v>36</v>
      </c>
      <c r="JA43" s="30" t="s">
        <v>36</v>
      </c>
      <c r="JB43" s="30" t="s">
        <v>36</v>
      </c>
      <c r="JC43" s="30" t="s">
        <v>36</v>
      </c>
      <c r="JD43" s="30">
        <v>1</v>
      </c>
      <c r="JE43" s="30">
        <v>0.2</v>
      </c>
      <c r="JF43" s="30" t="s">
        <v>36</v>
      </c>
      <c r="JG43" s="30" t="s">
        <v>36</v>
      </c>
      <c r="JH43" s="30" t="s">
        <v>36</v>
      </c>
      <c r="JI43" s="30" t="s">
        <v>36</v>
      </c>
      <c r="JJ43" s="30">
        <v>0.24</v>
      </c>
      <c r="JK43" s="30" t="s">
        <v>36</v>
      </c>
      <c r="JL43" s="30" t="s">
        <v>36</v>
      </c>
    </row>
    <row r="44" spans="2:15969" s="3" customFormat="1" ht="13.5" x14ac:dyDescent="0.2">
      <c r="B44" s="20" t="s">
        <v>2</v>
      </c>
      <c r="C44" s="29"/>
      <c r="D44" s="30"/>
      <c r="E44" s="30"/>
      <c r="F44" s="30"/>
      <c r="G44" s="30"/>
      <c r="H44" s="30"/>
      <c r="I44" s="30">
        <v>2.8000000000000001E-2</v>
      </c>
      <c r="J44" s="30"/>
      <c r="K44" s="30">
        <v>24.4</v>
      </c>
      <c r="L44" s="30">
        <v>74.400000000000006</v>
      </c>
      <c r="M44" s="30"/>
      <c r="N44" s="31"/>
      <c r="O44" s="32"/>
      <c r="P44" s="30"/>
      <c r="Q44" s="30"/>
      <c r="R44" s="30">
        <v>22.5</v>
      </c>
      <c r="S44" s="30">
        <v>47.5</v>
      </c>
      <c r="T44" s="30">
        <v>22.5</v>
      </c>
      <c r="U44" s="30">
        <v>22.5</v>
      </c>
      <c r="V44" s="30"/>
      <c r="W44" s="30">
        <v>7.0000000000000001E-3</v>
      </c>
      <c r="X44" s="30">
        <v>22.509</v>
      </c>
      <c r="Y44" s="30">
        <v>75</v>
      </c>
      <c r="Z44" s="33">
        <v>50.002000000000002</v>
      </c>
      <c r="AA44" s="29"/>
      <c r="AB44" s="30"/>
      <c r="AC44" s="30">
        <v>2E-3</v>
      </c>
      <c r="AD44" s="30"/>
      <c r="AE44" s="30"/>
      <c r="AF44" s="30"/>
      <c r="AG44" s="30"/>
      <c r="AH44" s="30">
        <v>18.626000000000001</v>
      </c>
      <c r="AI44" s="30"/>
      <c r="AJ44" s="30"/>
      <c r="AK44" s="30">
        <v>11.851000000000001</v>
      </c>
      <c r="AL44" s="31">
        <v>9.7780000000000005</v>
      </c>
      <c r="AM44" s="32">
        <v>19.248999999999999</v>
      </c>
      <c r="AN44" s="30"/>
      <c r="AO44" s="30">
        <v>21.513999999999999</v>
      </c>
      <c r="AP44" s="30"/>
      <c r="AQ44" s="30">
        <v>21.989000000000001</v>
      </c>
      <c r="AR44" s="30"/>
      <c r="AS44" s="30">
        <v>19.670000000000002</v>
      </c>
      <c r="AT44" s="30"/>
      <c r="AU44" s="30"/>
      <c r="AV44" s="30">
        <v>19.786000000000001</v>
      </c>
      <c r="AW44" s="30">
        <v>8.0000000000000004E-4</v>
      </c>
      <c r="AX44" s="33">
        <v>17.891999999999999</v>
      </c>
      <c r="AY44" s="29"/>
      <c r="AZ44" s="30">
        <v>18.907</v>
      </c>
      <c r="BA44" s="30"/>
      <c r="BB44" s="30">
        <v>17.841999999999999</v>
      </c>
      <c r="BC44" s="30">
        <v>21.844999999999999</v>
      </c>
      <c r="BD44" s="30"/>
      <c r="BE44" s="30">
        <v>20.779</v>
      </c>
      <c r="BF44" s="30"/>
      <c r="BG44" s="30"/>
      <c r="BH44" s="30">
        <v>2.1240000000000001</v>
      </c>
      <c r="BI44" s="30"/>
      <c r="BJ44" s="31"/>
      <c r="BK44" s="32"/>
      <c r="BL44" s="30"/>
      <c r="BM44" s="30"/>
      <c r="BN44" s="30"/>
      <c r="BO44" s="30">
        <v>2.5000000000000001E-2</v>
      </c>
      <c r="BP44" s="30"/>
      <c r="BQ44" s="30"/>
      <c r="BR44" s="30"/>
      <c r="BS44" s="30"/>
      <c r="BT44" s="30"/>
      <c r="BU44" s="30"/>
      <c r="BV44" s="33"/>
      <c r="BW44" s="29"/>
      <c r="BX44" s="30"/>
      <c r="BY44" s="30"/>
      <c r="BZ44" s="30"/>
      <c r="CA44" s="30"/>
      <c r="CB44" s="30">
        <v>2.7E-2</v>
      </c>
      <c r="CC44" s="30"/>
      <c r="CD44" s="30"/>
      <c r="CE44" s="30"/>
      <c r="CF44" s="30"/>
      <c r="CG44" s="30"/>
      <c r="CH44" s="31">
        <v>2E-3</v>
      </c>
      <c r="CI44" s="32">
        <v>6.1200000000000004E-2</v>
      </c>
      <c r="CJ44" s="30"/>
      <c r="CK44" s="30"/>
      <c r="CL44" s="30"/>
      <c r="CM44" s="30"/>
      <c r="CN44" s="30"/>
      <c r="CO44" s="30">
        <v>0.22359999999999999</v>
      </c>
      <c r="CP44" s="30"/>
      <c r="CQ44" s="30"/>
      <c r="CR44" s="30"/>
      <c r="CS44" s="30"/>
      <c r="CT44" s="33"/>
      <c r="CU44" s="29">
        <v>8.7599999999999997E-2</v>
      </c>
      <c r="CV44" s="30">
        <v>1E-3</v>
      </c>
      <c r="CW44" s="30"/>
      <c r="CX44" s="30"/>
      <c r="CY44" s="30"/>
      <c r="CZ44" s="30"/>
      <c r="DA44" s="30"/>
      <c r="DB44" s="30"/>
      <c r="DC44" s="30"/>
      <c r="DD44" s="30"/>
      <c r="DE44" s="30"/>
      <c r="DF44" s="31"/>
      <c r="DG44" s="32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3"/>
      <c r="DS44" s="29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1"/>
      <c r="EE44" s="32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3"/>
      <c r="EQ44" s="29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1"/>
      <c r="FC44" s="32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1"/>
      <c r="FO44" s="47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3"/>
      <c r="GA44" s="29"/>
      <c r="GB44" s="30"/>
      <c r="GC44" s="30"/>
      <c r="GD44" s="30"/>
      <c r="GE44" s="30"/>
      <c r="GF44" s="30"/>
      <c r="GG44" s="30"/>
      <c r="GH44" s="30"/>
      <c r="GI44" s="30"/>
      <c r="GJ44" s="30"/>
      <c r="GK44" s="30">
        <v>1.2699999809265099</v>
      </c>
      <c r="GL44" s="33">
        <v>5.9459999084472699E-2</v>
      </c>
      <c r="GM44" s="29"/>
      <c r="GN44" s="64"/>
      <c r="GO44" s="22"/>
      <c r="GP44" s="22"/>
      <c r="GQ44" s="22"/>
      <c r="GR44" s="22"/>
      <c r="GS44" s="22"/>
      <c r="GT44" s="22"/>
      <c r="GU44" s="22"/>
      <c r="GV44" s="30"/>
      <c r="GW44" s="22"/>
      <c r="GX44" s="33"/>
      <c r="GY44" s="29"/>
      <c r="GZ44" s="30"/>
      <c r="HA44" s="30"/>
      <c r="HB44" s="30"/>
      <c r="HC44" s="30"/>
      <c r="HD44" s="30"/>
      <c r="HE44" s="30"/>
      <c r="HF44" s="30"/>
      <c r="HG44" s="30"/>
      <c r="HH44" s="30">
        <v>3.24</v>
      </c>
      <c r="HI44" s="30"/>
      <c r="HJ44" s="30">
        <v>28</v>
      </c>
      <c r="HK44" s="30"/>
      <c r="HL44" s="30"/>
      <c r="HM44" s="30"/>
      <c r="HN44" s="30"/>
      <c r="HO44" s="30"/>
      <c r="HP44" s="30"/>
      <c r="HQ44" s="30"/>
      <c r="HR44" s="30">
        <v>7.5000000000000002E-4</v>
      </c>
      <c r="HS44" s="30"/>
      <c r="HT44" s="30"/>
      <c r="HU44" s="30"/>
      <c r="HV44" s="33"/>
      <c r="HW44" s="29">
        <v>6.6528</v>
      </c>
      <c r="HX44" s="30">
        <v>13.3056</v>
      </c>
      <c r="HY44" s="30">
        <v>48.787199999999999</v>
      </c>
      <c r="HZ44" s="30">
        <v>7.0991999999999997</v>
      </c>
      <c r="IA44" s="30">
        <v>30.657599999999999</v>
      </c>
      <c r="IB44" s="30">
        <v>39.907199999999996</v>
      </c>
      <c r="IC44" s="30">
        <v>11.34</v>
      </c>
      <c r="ID44" s="30">
        <v>22.175999999999998</v>
      </c>
      <c r="IE44" s="30">
        <v>58.776000000000003</v>
      </c>
      <c r="IF44" s="30">
        <v>2.2176</v>
      </c>
      <c r="IG44" s="30"/>
      <c r="IH44" s="33"/>
      <c r="II44" s="30"/>
      <c r="IJ44" s="30">
        <v>44.231999999999999</v>
      </c>
      <c r="IK44" s="30">
        <v>23.795999999999999</v>
      </c>
      <c r="IL44" s="30">
        <v>51.052800000000005</v>
      </c>
      <c r="IM44" s="30">
        <v>40.427999999999997</v>
      </c>
      <c r="IN44" s="30">
        <v>54.933599999999998</v>
      </c>
      <c r="IO44" s="30">
        <v>0</v>
      </c>
      <c r="IP44" s="30">
        <v>147.58079999999998</v>
      </c>
      <c r="IQ44" s="30">
        <v>29.9376</v>
      </c>
      <c r="IR44" s="30">
        <v>50.011199999999995</v>
      </c>
      <c r="IS44" s="30">
        <v>11.087999999999999</v>
      </c>
      <c r="IT44" s="30">
        <v>0</v>
      </c>
      <c r="IU44" s="30">
        <v>0</v>
      </c>
      <c r="IV44" s="30">
        <v>56</v>
      </c>
      <c r="IW44" s="30">
        <v>163.512</v>
      </c>
      <c r="IX44" s="30">
        <v>56</v>
      </c>
      <c r="IY44" s="30">
        <v>224</v>
      </c>
      <c r="IZ44" s="30">
        <v>532</v>
      </c>
      <c r="JA44" s="30">
        <v>517</v>
      </c>
      <c r="JB44" s="30">
        <v>140</v>
      </c>
      <c r="JC44" s="30" t="s">
        <v>36</v>
      </c>
      <c r="JD44" s="30" t="s">
        <v>36</v>
      </c>
      <c r="JE44" s="30" t="s">
        <v>36</v>
      </c>
      <c r="JF44" s="30" t="s">
        <v>36</v>
      </c>
      <c r="JG44" s="30" t="s">
        <v>36</v>
      </c>
      <c r="JH44" s="30" t="s">
        <v>36</v>
      </c>
      <c r="JI44" s="30" t="s">
        <v>36</v>
      </c>
      <c r="JJ44" s="30">
        <v>76.444999999999993</v>
      </c>
      <c r="JK44" s="30">
        <v>324</v>
      </c>
      <c r="JL44" s="30">
        <v>155</v>
      </c>
    </row>
    <row r="45" spans="2:15969" s="3" customFormat="1" ht="13.5" x14ac:dyDescent="0.2">
      <c r="B45" s="20" t="s">
        <v>17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32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3"/>
      <c r="AA45" s="29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32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3"/>
      <c r="AY45" s="29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1"/>
      <c r="BK45" s="3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3"/>
      <c r="BW45" s="29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1"/>
      <c r="CI45" s="32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3"/>
      <c r="CU45" s="29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32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3"/>
      <c r="DS45" s="29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1"/>
      <c r="EE45" s="32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3"/>
      <c r="EQ45" s="29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1"/>
      <c r="FC45" s="32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1"/>
      <c r="FO45" s="47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3"/>
      <c r="GA45" s="29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3"/>
      <c r="GM45" s="29"/>
      <c r="GN45" s="64"/>
      <c r="GO45" s="22"/>
      <c r="GP45" s="22"/>
      <c r="GQ45" s="22"/>
      <c r="GR45" s="22"/>
      <c r="GS45" s="22"/>
      <c r="GT45" s="22"/>
      <c r="GU45" s="22"/>
      <c r="GV45" s="30"/>
      <c r="GW45" s="22"/>
      <c r="GX45" s="33"/>
      <c r="GY45" s="29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3"/>
      <c r="HW45" s="29"/>
      <c r="HX45" s="30"/>
      <c r="HY45" s="30"/>
      <c r="HZ45" s="30"/>
      <c r="IA45" s="30"/>
      <c r="IB45" s="30"/>
      <c r="IC45" s="30"/>
      <c r="ID45" s="30"/>
      <c r="IE45" s="30"/>
      <c r="IF45" s="30" t="s">
        <v>36</v>
      </c>
      <c r="IG45" s="30"/>
      <c r="IH45" s="33"/>
      <c r="II45" s="30"/>
      <c r="IJ45" s="30" t="s">
        <v>36</v>
      </c>
      <c r="IK45" s="30" t="s">
        <v>36</v>
      </c>
      <c r="IL45" s="30" t="s">
        <v>36</v>
      </c>
      <c r="IM45" s="30" t="s">
        <v>36</v>
      </c>
      <c r="IN45" s="30" t="s">
        <v>36</v>
      </c>
      <c r="IO45" s="30" t="s">
        <v>36</v>
      </c>
      <c r="IP45" s="30" t="s">
        <v>36</v>
      </c>
      <c r="IQ45" s="30" t="s">
        <v>36</v>
      </c>
      <c r="IR45" s="30" t="s">
        <v>36</v>
      </c>
      <c r="IS45" s="30" t="s">
        <v>36</v>
      </c>
      <c r="IT45" s="30" t="s">
        <v>36</v>
      </c>
      <c r="IU45" s="30" t="s">
        <v>36</v>
      </c>
      <c r="IV45" s="30" t="s">
        <v>36</v>
      </c>
      <c r="IW45" s="30" t="s">
        <v>36</v>
      </c>
      <c r="IX45" s="30" t="s">
        <v>36</v>
      </c>
      <c r="IY45" s="30" t="s">
        <v>36</v>
      </c>
      <c r="IZ45" s="30" t="s">
        <v>36</v>
      </c>
      <c r="JA45" s="30" t="s">
        <v>36</v>
      </c>
      <c r="JB45" s="30" t="s">
        <v>36</v>
      </c>
      <c r="JC45" s="30" t="s">
        <v>36</v>
      </c>
      <c r="JD45" s="30" t="s">
        <v>36</v>
      </c>
      <c r="JE45" s="30" t="s">
        <v>36</v>
      </c>
      <c r="JF45" s="30" t="s">
        <v>36</v>
      </c>
      <c r="JG45" s="30" t="s">
        <v>36</v>
      </c>
      <c r="JH45" s="30" t="s">
        <v>36</v>
      </c>
      <c r="JI45" s="30" t="s">
        <v>36</v>
      </c>
      <c r="JJ45" s="30" t="s">
        <v>36</v>
      </c>
      <c r="JK45" s="30" t="s">
        <v>36</v>
      </c>
      <c r="JL45" s="30" t="s">
        <v>36</v>
      </c>
    </row>
    <row r="46" spans="2:15969" s="3" customFormat="1" ht="13.5" x14ac:dyDescent="0.2">
      <c r="B46" s="20" t="s">
        <v>3</v>
      </c>
      <c r="C46" s="29"/>
      <c r="D46" s="30">
        <v>0.154</v>
      </c>
      <c r="E46" s="30">
        <v>5.8970000000000002</v>
      </c>
      <c r="F46" s="30"/>
      <c r="G46" s="30"/>
      <c r="H46" s="30"/>
      <c r="I46" s="30"/>
      <c r="J46" s="30">
        <v>2E-3</v>
      </c>
      <c r="K46" s="30">
        <v>1E-3</v>
      </c>
      <c r="L46" s="30">
        <v>2.9000000000000001E-2</v>
      </c>
      <c r="M46" s="30"/>
      <c r="N46" s="31"/>
      <c r="O46" s="32"/>
      <c r="P46" s="30">
        <v>1E-3</v>
      </c>
      <c r="Q46" s="30"/>
      <c r="R46" s="30">
        <v>1.524</v>
      </c>
      <c r="S46" s="30"/>
      <c r="T46" s="30"/>
      <c r="U46" s="30"/>
      <c r="V46" s="30"/>
      <c r="W46" s="30"/>
      <c r="X46" s="30"/>
      <c r="Y46" s="30"/>
      <c r="Z46" s="33">
        <v>0.68200000000000005</v>
      </c>
      <c r="AA46" s="29"/>
      <c r="AB46" s="30"/>
      <c r="AC46" s="30"/>
      <c r="AD46" s="30"/>
      <c r="AE46" s="30"/>
      <c r="AF46" s="30">
        <v>3.0000000000000001E-3</v>
      </c>
      <c r="AG46" s="30">
        <v>15.012</v>
      </c>
      <c r="AH46" s="30"/>
      <c r="AI46" s="30">
        <v>0.61099999999999999</v>
      </c>
      <c r="AJ46" s="30"/>
      <c r="AK46" s="30">
        <v>1.2E-2</v>
      </c>
      <c r="AL46" s="31"/>
      <c r="AM46" s="32">
        <v>0.88</v>
      </c>
      <c r="AN46" s="30"/>
      <c r="AO46" s="30">
        <v>2.0329999999999999</v>
      </c>
      <c r="AP46" s="30">
        <v>4.2060000000000004</v>
      </c>
      <c r="AQ46" s="30">
        <v>0.58200000000000007</v>
      </c>
      <c r="AR46" s="30">
        <v>0.95299999999999996</v>
      </c>
      <c r="AS46" s="30">
        <v>7.9980000000000002</v>
      </c>
      <c r="AT46" s="30"/>
      <c r="AU46" s="30">
        <v>7.4429999999999996</v>
      </c>
      <c r="AV46" s="30">
        <v>2.786</v>
      </c>
      <c r="AW46" s="30">
        <v>2.7390000000000003</v>
      </c>
      <c r="AX46" s="33"/>
      <c r="AY46" s="29">
        <v>2.234</v>
      </c>
      <c r="AZ46" s="30">
        <v>0.76600000000000001</v>
      </c>
      <c r="BA46" s="30">
        <v>2.4300000000000002</v>
      </c>
      <c r="BB46" s="30">
        <v>3.0990000000000002</v>
      </c>
      <c r="BC46" s="30">
        <v>7.0000000000000001E-3</v>
      </c>
      <c r="BD46" s="30"/>
      <c r="BE46" s="30">
        <v>2.7290000000000001</v>
      </c>
      <c r="BF46" s="30">
        <v>0.2</v>
      </c>
      <c r="BG46" s="30">
        <v>1E-3</v>
      </c>
      <c r="BH46" s="30"/>
      <c r="BI46" s="30">
        <v>1.145</v>
      </c>
      <c r="BJ46" s="31"/>
      <c r="BK46" s="3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3"/>
      <c r="BW46" s="29"/>
      <c r="BX46" s="30"/>
      <c r="BY46" s="30">
        <v>7.56</v>
      </c>
      <c r="BZ46" s="30"/>
      <c r="CA46" s="30"/>
      <c r="CB46" s="30"/>
      <c r="CC46" s="30"/>
      <c r="CD46" s="30">
        <v>1E-3</v>
      </c>
      <c r="CE46" s="30"/>
      <c r="CF46" s="30"/>
      <c r="CG46" s="30"/>
      <c r="CH46" s="31"/>
      <c r="CI46" s="32"/>
      <c r="CJ46" s="30"/>
      <c r="CK46" s="30">
        <v>3.5E-4</v>
      </c>
      <c r="CL46" s="30"/>
      <c r="CM46" s="30"/>
      <c r="CN46" s="30"/>
      <c r="CO46" s="30"/>
      <c r="CP46" s="30">
        <v>2.1999999999999997E-3</v>
      </c>
      <c r="CQ46" s="30"/>
      <c r="CR46" s="30"/>
      <c r="CS46" s="30"/>
      <c r="CT46" s="33"/>
      <c r="CU46" s="29"/>
      <c r="CV46" s="30"/>
      <c r="CW46" s="30"/>
      <c r="CX46" s="30"/>
      <c r="CY46" s="30"/>
      <c r="CZ46" s="30">
        <v>8.0000000000000004E-4</v>
      </c>
      <c r="DA46" s="30"/>
      <c r="DB46" s="30">
        <v>1.515E-2</v>
      </c>
      <c r="DC46" s="30"/>
      <c r="DD46" s="30"/>
      <c r="DE46" s="30"/>
      <c r="DF46" s="31"/>
      <c r="DG46" s="32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3"/>
      <c r="DS46" s="29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1"/>
      <c r="EE46" s="32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3"/>
      <c r="EQ46" s="29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1"/>
      <c r="FC46" s="32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1"/>
      <c r="FO46" s="47">
        <v>16.9344</v>
      </c>
      <c r="FP46" s="30"/>
      <c r="FQ46" s="30"/>
      <c r="FR46" s="30"/>
      <c r="FS46" s="30"/>
      <c r="FT46" s="30"/>
      <c r="FU46" s="30">
        <v>0.12003999999999999</v>
      </c>
      <c r="FV46" s="30"/>
      <c r="FW46" s="30"/>
      <c r="FX46" s="30"/>
      <c r="FY46" s="30"/>
      <c r="FZ46" s="33"/>
      <c r="GA46" s="29">
        <v>0.20399999999999999</v>
      </c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3"/>
      <c r="GM46" s="29"/>
      <c r="GN46" s="64"/>
      <c r="GO46" s="22"/>
      <c r="GP46" s="22"/>
      <c r="GQ46" s="22"/>
      <c r="GR46" s="22"/>
      <c r="GS46" s="22"/>
      <c r="GT46" s="22"/>
      <c r="GU46" s="22"/>
      <c r="GV46" s="30"/>
      <c r="GW46" s="22"/>
      <c r="GX46" s="33"/>
      <c r="GY46" s="29"/>
      <c r="GZ46" s="30"/>
      <c r="HA46" s="30"/>
      <c r="HB46" s="30"/>
      <c r="HC46" s="30"/>
      <c r="HD46" s="30"/>
      <c r="HE46" s="30"/>
      <c r="HF46" s="30"/>
      <c r="HG46" s="30"/>
      <c r="HH46" s="30">
        <v>3.4944000000000002</v>
      </c>
      <c r="HI46" s="30"/>
      <c r="HJ46" s="30"/>
      <c r="HK46" s="30">
        <v>17.541</v>
      </c>
      <c r="HL46" s="30"/>
      <c r="HM46" s="30"/>
      <c r="HN46" s="30"/>
      <c r="HO46" s="30"/>
      <c r="HP46" s="30"/>
      <c r="HQ46" s="30"/>
      <c r="HR46" s="30">
        <v>14.0745</v>
      </c>
      <c r="HS46" s="30"/>
      <c r="HT46" s="30">
        <v>7.6029999999999998</v>
      </c>
      <c r="HU46" s="30"/>
      <c r="HV46" s="33"/>
      <c r="HW46" s="29">
        <v>5.069</v>
      </c>
      <c r="HX46" s="30"/>
      <c r="HY46" s="30"/>
      <c r="HZ46" s="30"/>
      <c r="IA46" s="30"/>
      <c r="IB46" s="30"/>
      <c r="IC46" s="30">
        <v>16.473599999999998</v>
      </c>
      <c r="ID46" s="30"/>
      <c r="IE46" s="30">
        <v>17.252800000000001</v>
      </c>
      <c r="IF46" s="30" t="s">
        <v>36</v>
      </c>
      <c r="IG46" s="30"/>
      <c r="IH46" s="33"/>
      <c r="II46" s="30"/>
      <c r="IJ46" s="30" t="s">
        <v>36</v>
      </c>
      <c r="IK46" s="30" t="s">
        <v>36</v>
      </c>
      <c r="IL46" s="30" t="s">
        <v>36</v>
      </c>
      <c r="IM46" s="30" t="s">
        <v>36</v>
      </c>
      <c r="IN46" s="30" t="s">
        <v>36</v>
      </c>
      <c r="IO46" s="30" t="s">
        <v>36</v>
      </c>
      <c r="IP46" s="30" t="s">
        <v>36</v>
      </c>
      <c r="IQ46" s="30">
        <v>0</v>
      </c>
      <c r="IR46" s="30">
        <v>0</v>
      </c>
      <c r="IS46" s="30" t="s">
        <v>36</v>
      </c>
      <c r="IT46" s="30" t="s">
        <v>36</v>
      </c>
      <c r="IU46" s="30" t="s">
        <v>36</v>
      </c>
      <c r="IV46" s="30" t="s">
        <v>36</v>
      </c>
      <c r="IW46" s="30">
        <v>0</v>
      </c>
      <c r="IX46" s="30">
        <v>6.4332000000000003</v>
      </c>
      <c r="IY46" s="30" t="s">
        <v>36</v>
      </c>
      <c r="IZ46" s="30" t="s">
        <v>36</v>
      </c>
      <c r="JA46" s="30" t="s">
        <v>36</v>
      </c>
      <c r="JB46" s="30" t="s">
        <v>36</v>
      </c>
      <c r="JC46" s="30">
        <v>25.2</v>
      </c>
      <c r="JD46" s="30" t="s">
        <v>36</v>
      </c>
      <c r="JE46" s="30" t="s">
        <v>36</v>
      </c>
      <c r="JF46" s="30" t="s">
        <v>36</v>
      </c>
      <c r="JG46" s="30">
        <v>7.8355200000000007</v>
      </c>
      <c r="JH46" s="30" t="s">
        <v>36</v>
      </c>
      <c r="JI46" s="30" t="s">
        <v>36</v>
      </c>
      <c r="JJ46" s="30">
        <v>2.6188800000000003</v>
      </c>
      <c r="JK46" s="30">
        <v>0.108</v>
      </c>
      <c r="JL46" s="30">
        <v>0</v>
      </c>
    </row>
    <row r="47" spans="2:15969" s="3" customFormat="1" ht="13.5" x14ac:dyDescent="0.2">
      <c r="B47" s="20" t="s">
        <v>4</v>
      </c>
      <c r="C47" s="29">
        <v>300.03199999999998</v>
      </c>
      <c r="D47" s="30">
        <v>98.555999999999997</v>
      </c>
      <c r="E47" s="30">
        <v>38.183</v>
      </c>
      <c r="F47" s="30">
        <v>18.707999999999998</v>
      </c>
      <c r="G47" s="30">
        <v>6.0000000000000001E-3</v>
      </c>
      <c r="H47" s="30">
        <v>36.975999999999999</v>
      </c>
      <c r="I47" s="30">
        <v>13.544</v>
      </c>
      <c r="J47" s="30">
        <v>89.012</v>
      </c>
      <c r="K47" s="30">
        <v>11.962999999999997</v>
      </c>
      <c r="L47" s="30"/>
      <c r="M47" s="30">
        <v>52.965000000000003</v>
      </c>
      <c r="N47" s="31">
        <v>15.627000000000001</v>
      </c>
      <c r="O47" s="32">
        <v>12.565999999999999</v>
      </c>
      <c r="P47" s="30">
        <v>42.486000000000004</v>
      </c>
      <c r="Q47" s="30">
        <v>6.0000000000000001E-3</v>
      </c>
      <c r="R47" s="30">
        <v>15.664</v>
      </c>
      <c r="S47" s="30"/>
      <c r="T47" s="30">
        <v>4.4999999999999998E-2</v>
      </c>
      <c r="U47" s="30">
        <v>7.0000000000000001E-3</v>
      </c>
      <c r="V47" s="30"/>
      <c r="W47" s="30"/>
      <c r="X47" s="30">
        <v>55.901000000000003</v>
      </c>
      <c r="Y47" s="30">
        <v>12.901999999999999</v>
      </c>
      <c r="Z47" s="33">
        <v>54.125999999999998</v>
      </c>
      <c r="AA47" s="29">
        <v>30.124000000000002</v>
      </c>
      <c r="AB47" s="30">
        <v>27.390999999999998</v>
      </c>
      <c r="AC47" s="30">
        <v>15.335000000000001</v>
      </c>
      <c r="AD47" s="30">
        <v>14.72</v>
      </c>
      <c r="AE47" s="30"/>
      <c r="AF47" s="30">
        <v>0.27700000000000002</v>
      </c>
      <c r="AG47" s="30">
        <v>12.452999999999999</v>
      </c>
      <c r="AH47" s="30">
        <v>16.774999999999999</v>
      </c>
      <c r="AI47" s="30">
        <v>59.455999999999996</v>
      </c>
      <c r="AJ47" s="30"/>
      <c r="AK47" s="30">
        <v>26.996000000000002</v>
      </c>
      <c r="AL47" s="31">
        <v>89.82</v>
      </c>
      <c r="AM47" s="32">
        <v>0.316</v>
      </c>
      <c r="AN47" s="30">
        <v>24.084000000000003</v>
      </c>
      <c r="AO47" s="30">
        <v>28.779</v>
      </c>
      <c r="AP47" s="30">
        <v>6.1000000000000006E-2</v>
      </c>
      <c r="AQ47" s="30">
        <v>0.03</v>
      </c>
      <c r="AR47" s="30">
        <v>4.29</v>
      </c>
      <c r="AS47" s="30">
        <v>6.2E-2</v>
      </c>
      <c r="AT47" s="30">
        <v>10.443999999999997</v>
      </c>
      <c r="AU47" s="30">
        <v>47.247999999999998</v>
      </c>
      <c r="AV47" s="30">
        <v>41.653999999999996</v>
      </c>
      <c r="AW47" s="30">
        <v>2.879E-2</v>
      </c>
      <c r="AX47" s="33">
        <v>12.386000000000001</v>
      </c>
      <c r="AY47" s="29">
        <v>21.22</v>
      </c>
      <c r="AZ47" s="30">
        <v>13.01</v>
      </c>
      <c r="BA47" s="30"/>
      <c r="BB47" s="30">
        <v>27.21</v>
      </c>
      <c r="BC47" s="30">
        <v>12.839</v>
      </c>
      <c r="BD47" s="30">
        <v>11.837999999999999</v>
      </c>
      <c r="BE47" s="30">
        <v>0.154</v>
      </c>
      <c r="BF47" s="30">
        <v>7.4999999999999997E-2</v>
      </c>
      <c r="BG47" s="30"/>
      <c r="BH47" s="30">
        <v>31.655000000000001</v>
      </c>
      <c r="BI47" s="30">
        <v>11.991</v>
      </c>
      <c r="BJ47" s="31"/>
      <c r="BK47" s="32">
        <v>37.287000000000006</v>
      </c>
      <c r="BL47" s="30">
        <v>34.316000000000003</v>
      </c>
      <c r="BM47" s="30">
        <v>10.454000000000001</v>
      </c>
      <c r="BN47" s="30">
        <v>38.275999999999996</v>
      </c>
      <c r="BO47" s="30">
        <v>22.621000000000002</v>
      </c>
      <c r="BP47" s="30">
        <v>10.621</v>
      </c>
      <c r="BQ47" s="30">
        <v>25.375</v>
      </c>
      <c r="BR47" s="30">
        <v>33.372999999999998</v>
      </c>
      <c r="BS47" s="30">
        <v>13.9</v>
      </c>
      <c r="BT47" s="30">
        <v>13.369</v>
      </c>
      <c r="BU47" s="30">
        <v>9.0390000000000015</v>
      </c>
      <c r="BV47" s="33">
        <v>6.0000000000000001E-3</v>
      </c>
      <c r="BW47" s="29">
        <v>18.716000000000001</v>
      </c>
      <c r="BX47" s="30">
        <v>23.277000000000001</v>
      </c>
      <c r="BY47" s="30">
        <v>10.488999999999999</v>
      </c>
      <c r="BZ47" s="30">
        <v>11.435</v>
      </c>
      <c r="CA47" s="30">
        <v>12.317000000000002</v>
      </c>
      <c r="CB47" s="30">
        <v>11.478000000000002</v>
      </c>
      <c r="CC47" s="30">
        <v>2E-3</v>
      </c>
      <c r="CD47" s="30">
        <v>23.553999999999998</v>
      </c>
      <c r="CE47" s="30"/>
      <c r="CF47" s="30">
        <v>6.3619999999999992</v>
      </c>
      <c r="CG47" s="30">
        <v>25.596</v>
      </c>
      <c r="CH47" s="31">
        <v>22.596</v>
      </c>
      <c r="CI47" s="32">
        <v>23.635380000000001</v>
      </c>
      <c r="CJ47" s="30">
        <v>19.457000000000001</v>
      </c>
      <c r="CK47" s="30">
        <v>16.928000000000001</v>
      </c>
      <c r="CL47" s="30">
        <v>10.48</v>
      </c>
      <c r="CM47" s="30">
        <v>0.02</v>
      </c>
      <c r="CN47" s="30">
        <v>14.827730000000001</v>
      </c>
      <c r="CO47" s="30">
        <v>38.689279999999997</v>
      </c>
      <c r="CP47" s="30">
        <v>11.342000000000001</v>
      </c>
      <c r="CQ47" s="30">
        <v>29.934419999999996</v>
      </c>
      <c r="CR47" s="30">
        <v>12.94035</v>
      </c>
      <c r="CS47" s="30">
        <v>27.888999999999999</v>
      </c>
      <c r="CT47" s="33">
        <v>5.5559999999999992</v>
      </c>
      <c r="CU47" s="29">
        <v>33.770419999999994</v>
      </c>
      <c r="CV47" s="30">
        <v>13.831</v>
      </c>
      <c r="CW47" s="30">
        <v>24.941199999999998</v>
      </c>
      <c r="CX47" s="30">
        <v>15.208</v>
      </c>
      <c r="CY47" s="30">
        <v>4.8839399999999999</v>
      </c>
      <c r="CZ47" s="30"/>
      <c r="DA47" s="30">
        <v>23.12724</v>
      </c>
      <c r="DB47" s="30">
        <v>11.075500000000002</v>
      </c>
      <c r="DC47" s="30">
        <v>4.9169999999999998</v>
      </c>
      <c r="DD47" s="30">
        <v>26.961469999999998</v>
      </c>
      <c r="DE47" s="30">
        <v>6.5554399999999999</v>
      </c>
      <c r="DF47" s="31">
        <v>44.920269999999995</v>
      </c>
      <c r="DG47" s="32">
        <v>17.889410000000002</v>
      </c>
      <c r="DH47" s="30">
        <v>6.6660000000000004</v>
      </c>
      <c r="DI47" s="30">
        <v>12.426</v>
      </c>
      <c r="DJ47" s="30">
        <v>10.54598</v>
      </c>
      <c r="DK47" s="30"/>
      <c r="DL47" s="30">
        <v>29.238860000000003</v>
      </c>
      <c r="DM47" s="30"/>
      <c r="DN47" s="30">
        <v>30.842880000000001</v>
      </c>
      <c r="DO47" s="30">
        <v>16.3598</v>
      </c>
      <c r="DP47" s="30">
        <v>16.272649999999999</v>
      </c>
      <c r="DQ47" s="30"/>
      <c r="DR47" s="33">
        <v>24.83</v>
      </c>
      <c r="DS47" s="29">
        <v>17.889410000000002</v>
      </c>
      <c r="DT47" s="30">
        <v>6.6660000000000004</v>
      </c>
      <c r="DU47" s="30">
        <v>12.426</v>
      </c>
      <c r="DV47" s="30">
        <v>10.54598</v>
      </c>
      <c r="DW47" s="30"/>
      <c r="DX47" s="30">
        <v>29.238860000000003</v>
      </c>
      <c r="DY47" s="30"/>
      <c r="DZ47" s="30">
        <v>30.842880000000001</v>
      </c>
      <c r="EA47" s="30">
        <v>16.3598</v>
      </c>
      <c r="EB47" s="30">
        <v>16.272649999999999</v>
      </c>
      <c r="EC47" s="30"/>
      <c r="ED47" s="31">
        <v>24.83</v>
      </c>
      <c r="EE47" s="32">
        <v>15.74982</v>
      </c>
      <c r="EF47" s="30"/>
      <c r="EG47" s="30">
        <v>7.4480000000000004</v>
      </c>
      <c r="EH47" s="30">
        <v>5.8000000000000003E-2</v>
      </c>
      <c r="EI47" s="30"/>
      <c r="EJ47" s="30"/>
      <c r="EK47" s="30"/>
      <c r="EL47" s="30"/>
      <c r="EM47" s="30"/>
      <c r="EN47" s="30">
        <v>2.9500000000000004E-3</v>
      </c>
      <c r="EO47" s="30">
        <v>46.15</v>
      </c>
      <c r="EP47" s="33"/>
      <c r="EQ47" s="29">
        <v>32.25</v>
      </c>
      <c r="ER47" s="30"/>
      <c r="ES47" s="30">
        <v>0.21973000000000001</v>
      </c>
      <c r="ET47" s="30">
        <v>7.1079999999999997</v>
      </c>
      <c r="EU47" s="30"/>
      <c r="EV47" s="30"/>
      <c r="EW47" s="30"/>
      <c r="EX47" s="30">
        <v>12.0068</v>
      </c>
      <c r="EY47" s="30">
        <v>22.205660000000002</v>
      </c>
      <c r="EZ47" s="30"/>
      <c r="FA47" s="30">
        <v>16.5472</v>
      </c>
      <c r="FB47" s="31">
        <v>4.2599999999999999E-3</v>
      </c>
      <c r="FC47" s="32"/>
      <c r="FD47" s="30"/>
      <c r="FE47" s="30">
        <v>4.1439999999999998E-2</v>
      </c>
      <c r="FF47" s="30"/>
      <c r="FG47" s="30"/>
      <c r="FH47" s="30"/>
      <c r="FI47" s="30">
        <v>16.413</v>
      </c>
      <c r="FJ47" s="30"/>
      <c r="FK47" s="30"/>
      <c r="FL47" s="30">
        <v>17.079840000000001</v>
      </c>
      <c r="FM47" s="30">
        <v>16.211600000000001</v>
      </c>
      <c r="FN47" s="31"/>
      <c r="FO47" s="47"/>
      <c r="FP47" s="30">
        <v>13.633799999999999</v>
      </c>
      <c r="FQ47" s="30"/>
      <c r="FR47" s="30"/>
      <c r="FS47" s="30"/>
      <c r="FT47" s="30">
        <v>13.98</v>
      </c>
      <c r="FU47" s="30"/>
      <c r="FV47" s="30">
        <v>17.596799999999998</v>
      </c>
      <c r="FW47" s="30"/>
      <c r="FX47" s="30">
        <f>VLOOKUP(B47,'[1]Tablas 2016'!$A$64:$L$86,11,FALSE)</f>
        <v>16.914000000000001</v>
      </c>
      <c r="FY47" s="30"/>
      <c r="FZ47" s="33">
        <f>VLOOKUP(B47,'[1]Tablas 2016'!$A$62:$N$86,13,FALSE)</f>
        <v>16.9848</v>
      </c>
      <c r="GA47" s="29">
        <v>15.07325</v>
      </c>
      <c r="GB47" s="30"/>
      <c r="GC47" s="30">
        <v>16.552399999999999</v>
      </c>
      <c r="GD47" s="30"/>
      <c r="GE47" s="30"/>
      <c r="GF47" s="30"/>
      <c r="GG47" s="30"/>
      <c r="GH47" s="30"/>
      <c r="GI47" s="30"/>
      <c r="GJ47" s="30"/>
      <c r="GK47" s="30"/>
      <c r="GL47" s="33">
        <v>22.147699218749999</v>
      </c>
      <c r="GM47" s="29"/>
      <c r="GN47" s="64"/>
      <c r="GO47" s="22"/>
      <c r="GP47" s="22"/>
      <c r="GQ47" s="22"/>
      <c r="GR47" s="22"/>
      <c r="GS47" s="22"/>
      <c r="GT47" s="22"/>
      <c r="GU47" s="22"/>
      <c r="GV47" s="30"/>
      <c r="GW47" s="22"/>
      <c r="GX47" s="33"/>
      <c r="GY47" s="29">
        <v>15.473199999999999</v>
      </c>
      <c r="GZ47" s="30">
        <v>16.37472</v>
      </c>
      <c r="HA47" s="30">
        <v>15.167999999999999</v>
      </c>
      <c r="HB47" s="30"/>
      <c r="HC47" s="30">
        <v>31.437740000000002</v>
      </c>
      <c r="HD47" s="30">
        <v>9.9924999999999997</v>
      </c>
      <c r="HE47" s="30">
        <v>11.5467</v>
      </c>
      <c r="HF47" s="30">
        <v>21.933</v>
      </c>
      <c r="HG47" s="30">
        <v>11.105</v>
      </c>
      <c r="HH47" s="30">
        <v>18.599</v>
      </c>
      <c r="HI47" s="30">
        <v>20.307959999999998</v>
      </c>
      <c r="HJ47" s="30">
        <v>34.538820000000001</v>
      </c>
      <c r="HK47" s="30">
        <v>24.833419999999997</v>
      </c>
      <c r="HL47" s="30">
        <v>19.998000000000001</v>
      </c>
      <c r="HM47" s="30">
        <v>18.719379999999997</v>
      </c>
      <c r="HN47" s="30">
        <v>14.9856</v>
      </c>
      <c r="HO47" s="30"/>
      <c r="HP47" s="30">
        <v>18.282919999999997</v>
      </c>
      <c r="HQ47" s="30">
        <v>11.413619999999998</v>
      </c>
      <c r="HR47" s="30">
        <v>9.7638199999999991</v>
      </c>
      <c r="HS47" s="30">
        <v>9.4613999999999994</v>
      </c>
      <c r="HT47" s="30">
        <v>16.216799999999999</v>
      </c>
      <c r="HU47" s="30">
        <v>10.808440000000001</v>
      </c>
      <c r="HV47" s="33">
        <v>10.174440000000001</v>
      </c>
      <c r="HW47" s="29">
        <v>54.731479999999998</v>
      </c>
      <c r="HX47" s="30">
        <v>27.01934</v>
      </c>
      <c r="HY47" s="30">
        <v>16.84488</v>
      </c>
      <c r="HZ47" s="30">
        <v>20.101130000000001</v>
      </c>
      <c r="IA47" s="30"/>
      <c r="IB47" s="30"/>
      <c r="IC47" s="30">
        <v>25.840230000000002</v>
      </c>
      <c r="ID47" s="30">
        <v>16.974299999999999</v>
      </c>
      <c r="IE47" s="30">
        <v>16.949080000000002</v>
      </c>
      <c r="IF47" s="30">
        <v>55.094839999999998</v>
      </c>
      <c r="IG47" s="30">
        <v>9.518180000000001</v>
      </c>
      <c r="IH47" s="33">
        <v>20.476200000000002</v>
      </c>
      <c r="II47" s="30">
        <v>30.955030000000001</v>
      </c>
      <c r="IJ47" s="30">
        <v>29.607810000000001</v>
      </c>
      <c r="IK47" s="30">
        <v>8.8863799999999991</v>
      </c>
      <c r="IL47" s="30">
        <v>26.55462</v>
      </c>
      <c r="IM47" s="30">
        <v>9.2162000000000006</v>
      </c>
      <c r="IN47" s="30">
        <v>13.640330000000001</v>
      </c>
      <c r="IO47" s="30">
        <v>0</v>
      </c>
      <c r="IP47" s="30">
        <v>16.972660000000001</v>
      </c>
      <c r="IQ47" s="30">
        <v>27.637319999999999</v>
      </c>
      <c r="IR47" s="30">
        <v>8.748940000000001</v>
      </c>
      <c r="IS47" s="30">
        <v>28.168400000000002</v>
      </c>
      <c r="IT47" s="30">
        <v>49.279169999999993</v>
      </c>
      <c r="IU47" s="30">
        <v>11.742000000000001</v>
      </c>
      <c r="IV47" s="30">
        <v>30.377860000000002</v>
      </c>
      <c r="IW47" s="30">
        <v>174.2021</v>
      </c>
      <c r="IX47" s="30">
        <v>10.041600000000001</v>
      </c>
      <c r="IY47" s="30">
        <v>14.4664</v>
      </c>
      <c r="IZ47" s="30">
        <v>23.051469999999998</v>
      </c>
      <c r="JA47" s="30">
        <v>20</v>
      </c>
      <c r="JB47" s="30">
        <v>23.43027</v>
      </c>
      <c r="JC47" s="30">
        <v>6.0786000000000007</v>
      </c>
      <c r="JD47" s="30">
        <v>58.599919999999997</v>
      </c>
      <c r="JE47" s="30">
        <v>47.368540000000003</v>
      </c>
      <c r="JF47" s="30">
        <v>61.41919</v>
      </c>
      <c r="JG47" s="30" t="s">
        <v>36</v>
      </c>
      <c r="JH47" s="30">
        <v>24.640599999999999</v>
      </c>
      <c r="JI47" s="30">
        <v>8.8556000000000008</v>
      </c>
      <c r="JJ47" s="30" t="s">
        <v>36</v>
      </c>
      <c r="JK47" s="30">
        <v>34.019999999999996</v>
      </c>
      <c r="JL47" s="30">
        <v>0</v>
      </c>
    </row>
    <row r="48" spans="2:15969" s="3" customFormat="1" ht="13.5" x14ac:dyDescent="0.2">
      <c r="B48" s="20" t="s">
        <v>35</v>
      </c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2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3"/>
      <c r="AA48" s="29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1"/>
      <c r="AM48" s="32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3"/>
      <c r="AY48" s="29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1"/>
      <c r="BK48" s="3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3"/>
      <c r="BW48" s="29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1"/>
      <c r="CI48" s="32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3"/>
      <c r="CU48" s="29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32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3"/>
      <c r="DS48" s="29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1"/>
      <c r="EE48" s="32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3"/>
      <c r="EQ48" s="29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1"/>
      <c r="FC48" s="32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1"/>
      <c r="FO48" s="47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3"/>
      <c r="GA48" s="29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3"/>
      <c r="GM48" s="29"/>
      <c r="GN48" s="64"/>
      <c r="GO48" s="22"/>
      <c r="GP48" s="22"/>
      <c r="GQ48" s="22"/>
      <c r="GR48" s="22"/>
      <c r="GS48" s="22"/>
      <c r="GT48" s="22"/>
      <c r="GU48" s="22"/>
      <c r="GV48" s="30"/>
      <c r="GW48" s="22"/>
      <c r="GX48" s="33"/>
      <c r="GY48" s="29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3"/>
      <c r="HW48" s="29">
        <v>12.96</v>
      </c>
      <c r="HX48" s="30"/>
      <c r="HY48" s="30">
        <v>18</v>
      </c>
      <c r="HZ48" s="30"/>
      <c r="IA48" s="30">
        <v>16.130000000000003</v>
      </c>
      <c r="IB48" s="30"/>
      <c r="IC48" s="30"/>
      <c r="ID48" s="30"/>
      <c r="IE48" s="30"/>
      <c r="IF48" s="30" t="s">
        <v>36</v>
      </c>
      <c r="IG48" s="30"/>
      <c r="IH48" s="33">
        <v>7.22</v>
      </c>
      <c r="II48" s="30">
        <v>4.32</v>
      </c>
      <c r="IJ48" s="30"/>
      <c r="IK48" s="30">
        <v>11.34</v>
      </c>
      <c r="IL48" s="30">
        <v>11.34</v>
      </c>
      <c r="IM48" s="30">
        <v>0</v>
      </c>
      <c r="IN48" s="30">
        <v>7.56</v>
      </c>
      <c r="IO48" s="30" t="s">
        <v>36</v>
      </c>
      <c r="IP48" s="30" t="s">
        <v>36</v>
      </c>
      <c r="IQ48" s="30">
        <v>0</v>
      </c>
      <c r="IR48" s="30">
        <v>8</v>
      </c>
      <c r="IS48" s="30" t="s">
        <v>36</v>
      </c>
      <c r="IT48" s="30">
        <v>18.72</v>
      </c>
      <c r="IU48" s="30" t="s">
        <v>36</v>
      </c>
      <c r="IV48" s="30">
        <v>0</v>
      </c>
      <c r="IW48" s="30">
        <v>9.7680000000000003E-2</v>
      </c>
      <c r="IX48" s="30">
        <v>0</v>
      </c>
      <c r="IY48" s="30">
        <v>30.274999999999999</v>
      </c>
      <c r="IZ48" s="30">
        <v>6.1200099999999997</v>
      </c>
      <c r="JA48" s="30" t="s">
        <v>36</v>
      </c>
      <c r="JB48" s="30" t="s">
        <v>36</v>
      </c>
      <c r="JC48" s="30" t="s">
        <v>36</v>
      </c>
      <c r="JD48" s="30">
        <v>8</v>
      </c>
      <c r="JE48" s="30" t="s">
        <v>36</v>
      </c>
      <c r="JF48" s="30">
        <v>17.04</v>
      </c>
      <c r="JG48" s="30">
        <v>6.48</v>
      </c>
      <c r="JH48" s="30">
        <v>25.200009999999999</v>
      </c>
      <c r="JI48" s="30" t="s">
        <v>36</v>
      </c>
      <c r="JJ48" s="30">
        <v>17.28</v>
      </c>
      <c r="JK48" s="30" t="s">
        <v>36</v>
      </c>
      <c r="JL48" s="30" t="s">
        <v>36</v>
      </c>
    </row>
    <row r="49" spans="2:272" s="3" customFormat="1" ht="13.5" x14ac:dyDescent="0.2">
      <c r="B49" s="20" t="s">
        <v>5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2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3"/>
      <c r="AA49" s="29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1"/>
      <c r="AM49" s="32">
        <v>34.414999999999999</v>
      </c>
      <c r="AN49" s="30">
        <v>26.216000000000001</v>
      </c>
      <c r="AO49" s="30">
        <v>39.887999999999998</v>
      </c>
      <c r="AP49" s="30">
        <v>49.613</v>
      </c>
      <c r="AQ49" s="30">
        <v>24.467000000000002</v>
      </c>
      <c r="AR49" s="30">
        <v>27.109000000000002</v>
      </c>
      <c r="AS49" s="30">
        <v>17.738999999999997</v>
      </c>
      <c r="AT49" s="30">
        <v>18.248999999999999</v>
      </c>
      <c r="AU49" s="30">
        <v>18.62</v>
      </c>
      <c r="AV49" s="30">
        <v>13.115</v>
      </c>
      <c r="AW49" s="30">
        <v>40.564999999999998</v>
      </c>
      <c r="AX49" s="33">
        <v>24.475000000000001</v>
      </c>
      <c r="AY49" s="29">
        <v>26.035999999999998</v>
      </c>
      <c r="AZ49" s="30">
        <v>20.756999999999998</v>
      </c>
      <c r="BA49" s="30">
        <v>69.436999999999998</v>
      </c>
      <c r="BB49" s="30">
        <v>28.053000000000004</v>
      </c>
      <c r="BC49" s="30">
        <v>45.15</v>
      </c>
      <c r="BD49" s="30">
        <v>28.376000000000001</v>
      </c>
      <c r="BE49" s="30">
        <v>45.76</v>
      </c>
      <c r="BF49" s="30">
        <v>32.039000000000001</v>
      </c>
      <c r="BG49" s="30">
        <v>63.779000000000003</v>
      </c>
      <c r="BH49" s="30">
        <v>78.931000000000012</v>
      </c>
      <c r="BI49" s="30">
        <v>126.99599999999998</v>
      </c>
      <c r="BJ49" s="31">
        <v>57.77</v>
      </c>
      <c r="BK49" s="32">
        <v>99.481000000000009</v>
      </c>
      <c r="BL49" s="30">
        <v>79.275000000000006</v>
      </c>
      <c r="BM49" s="30">
        <v>86.105000000000004</v>
      </c>
      <c r="BN49" s="30">
        <v>23.045999999999996</v>
      </c>
      <c r="BO49" s="30">
        <v>2.6009999999999995</v>
      </c>
      <c r="BP49" s="30">
        <v>56.632999999999996</v>
      </c>
      <c r="BQ49" s="30">
        <v>74.010000000000005</v>
      </c>
      <c r="BR49" s="30">
        <v>62.596999999999994</v>
      </c>
      <c r="BS49" s="30">
        <v>37.838999999999999</v>
      </c>
      <c r="BT49" s="30">
        <v>65.697000000000003</v>
      </c>
      <c r="BU49" s="30">
        <v>81.956999999999979</v>
      </c>
      <c r="BV49" s="33">
        <v>18.74417</v>
      </c>
      <c r="BW49" s="29">
        <v>75.665999999999997</v>
      </c>
      <c r="BX49" s="30">
        <v>98.546000000000006</v>
      </c>
      <c r="BY49" s="30">
        <v>69.85799999999999</v>
      </c>
      <c r="BZ49" s="30">
        <v>102.506</v>
      </c>
      <c r="CA49" s="30">
        <v>32.133000000000003</v>
      </c>
      <c r="CB49" s="30">
        <v>23.101000000000003</v>
      </c>
      <c r="CC49" s="30">
        <v>66.759</v>
      </c>
      <c r="CD49" s="30">
        <v>10.319000000000001</v>
      </c>
      <c r="CE49" s="30">
        <v>55.056999999999995</v>
      </c>
      <c r="CF49" s="30">
        <v>38.565999999999995</v>
      </c>
      <c r="CG49" s="30">
        <v>68.72</v>
      </c>
      <c r="CH49" s="31">
        <v>21.984000000000002</v>
      </c>
      <c r="CI49" s="32">
        <v>9.2353000000000023</v>
      </c>
      <c r="CJ49" s="30">
        <v>20.801469999999998</v>
      </c>
      <c r="CK49" s="30">
        <v>69.735199999999978</v>
      </c>
      <c r="CL49" s="30">
        <v>44.727319999999999</v>
      </c>
      <c r="CM49" s="30">
        <v>55.510999999999996</v>
      </c>
      <c r="CN49" s="30">
        <v>46.031509999999997</v>
      </c>
      <c r="CO49" s="30">
        <v>122.49997999999999</v>
      </c>
      <c r="CP49" s="30">
        <v>69.344379999999987</v>
      </c>
      <c r="CQ49" s="30">
        <v>116.73136</v>
      </c>
      <c r="CR49" s="30">
        <v>21.400709999999997</v>
      </c>
      <c r="CS49" s="30">
        <v>88.995699999999999</v>
      </c>
      <c r="CT49" s="33">
        <v>44.571780000000004</v>
      </c>
      <c r="CU49" s="29">
        <v>76.62530000000001</v>
      </c>
      <c r="CV49" s="30">
        <v>47.643639999999991</v>
      </c>
      <c r="CW49" s="30">
        <v>42.068849999999998</v>
      </c>
      <c r="CX49" s="30">
        <v>81.111800000000002</v>
      </c>
      <c r="CY49" s="30">
        <v>67.248800000000003</v>
      </c>
      <c r="CZ49" s="30">
        <v>136.79975999999999</v>
      </c>
      <c r="DA49" s="30">
        <v>196.73048</v>
      </c>
      <c r="DB49" s="30">
        <v>36.595890000000004</v>
      </c>
      <c r="DC49" s="30">
        <v>117.3467</v>
      </c>
      <c r="DD49" s="30">
        <v>101.77219999999998</v>
      </c>
      <c r="DE49" s="30">
        <v>92.925470000000004</v>
      </c>
      <c r="DF49" s="31">
        <v>64.469200000000001</v>
      </c>
      <c r="DG49" s="32">
        <v>28.206800000000001</v>
      </c>
      <c r="DH49" s="30">
        <v>101.205</v>
      </c>
      <c r="DI49" s="30">
        <v>138.42314999999999</v>
      </c>
      <c r="DJ49" s="30">
        <v>19.63025</v>
      </c>
      <c r="DK49" s="30">
        <v>76.036200000000008</v>
      </c>
      <c r="DL49" s="30">
        <v>33.294249999999998</v>
      </c>
      <c r="DM49" s="30">
        <v>114.91205999999998</v>
      </c>
      <c r="DN49" s="30">
        <v>121.06748</v>
      </c>
      <c r="DO49" s="30">
        <v>169.91596000000001</v>
      </c>
      <c r="DP49" s="30">
        <v>113.09599999999999</v>
      </c>
      <c r="DQ49" s="30">
        <v>33.375100000000003</v>
      </c>
      <c r="DR49" s="33">
        <v>193.44628</v>
      </c>
      <c r="DS49" s="29">
        <v>28.206800000000001</v>
      </c>
      <c r="DT49" s="30">
        <v>101.205</v>
      </c>
      <c r="DU49" s="30">
        <v>138.42314999999999</v>
      </c>
      <c r="DV49" s="30">
        <v>19.63025</v>
      </c>
      <c r="DW49" s="30">
        <v>76.036200000000008</v>
      </c>
      <c r="DX49" s="30">
        <v>33.294249999999998</v>
      </c>
      <c r="DY49" s="30">
        <v>114.91205999999998</v>
      </c>
      <c r="DZ49" s="30">
        <v>121.06748</v>
      </c>
      <c r="EA49" s="30">
        <v>169.91596000000001</v>
      </c>
      <c r="EB49" s="30">
        <v>113.09599999999999</v>
      </c>
      <c r="EC49" s="30">
        <v>33.375100000000003</v>
      </c>
      <c r="ED49" s="31">
        <v>193.44628</v>
      </c>
      <c r="EE49" s="32">
        <v>79.775940000000006</v>
      </c>
      <c r="EF49" s="30">
        <v>20.581239999999998</v>
      </c>
      <c r="EG49" s="30">
        <v>28.022279999999999</v>
      </c>
      <c r="EH49" s="30">
        <v>36.926439999999992</v>
      </c>
      <c r="EI49" s="30">
        <v>196.48382999999998</v>
      </c>
      <c r="EJ49" s="30">
        <v>188.43575000000001</v>
      </c>
      <c r="EK49" s="30">
        <v>239.57311999999999</v>
      </c>
      <c r="EL49" s="30">
        <v>144.83557000000002</v>
      </c>
      <c r="EM49" s="30">
        <v>172.65656999999999</v>
      </c>
      <c r="EN49" s="30">
        <v>239.85142000000005</v>
      </c>
      <c r="EO49" s="30">
        <v>56.9</v>
      </c>
      <c r="EP49" s="33">
        <v>137.84</v>
      </c>
      <c r="EQ49" s="29">
        <v>93.676479999999998</v>
      </c>
      <c r="ER49" s="30">
        <v>305.29577</v>
      </c>
      <c r="ES49" s="30">
        <v>55.51596</v>
      </c>
      <c r="ET49" s="30">
        <v>117.60439</v>
      </c>
      <c r="EU49" s="30">
        <v>184.09914000000001</v>
      </c>
      <c r="EV49" s="30">
        <v>148.77103</v>
      </c>
      <c r="EW49" s="30">
        <v>249.30670000000001</v>
      </c>
      <c r="EX49" s="30">
        <v>69.270300000000006</v>
      </c>
      <c r="EY49" s="30">
        <v>39.2806</v>
      </c>
      <c r="EZ49" s="30">
        <v>96.824349999999995</v>
      </c>
      <c r="FA49" s="30">
        <v>162.69999999999999</v>
      </c>
      <c r="FB49" s="31">
        <v>64.02413</v>
      </c>
      <c r="FC49" s="32">
        <v>26.510449999999999</v>
      </c>
      <c r="FD49" s="30">
        <v>219.80887000000001</v>
      </c>
      <c r="FE49" s="30">
        <v>9.0319400000000005</v>
      </c>
      <c r="FF49" s="30">
        <v>58.318170000000002</v>
      </c>
      <c r="FG49" s="30">
        <v>10.565149999999999</v>
      </c>
      <c r="FH49" s="30">
        <v>48.206150000000001</v>
      </c>
      <c r="FI49" s="30">
        <v>113.41942</v>
      </c>
      <c r="FJ49" s="30">
        <v>34.145200000000003</v>
      </c>
      <c r="FK49" s="30">
        <v>225.17510999999999</v>
      </c>
      <c r="FL49" s="30">
        <v>45.08511</v>
      </c>
      <c r="FM49" s="30">
        <v>17.44791</v>
      </c>
      <c r="FN49" s="31">
        <v>24.779640000000001</v>
      </c>
      <c r="FO49" s="47">
        <v>87.237899999999996</v>
      </c>
      <c r="FP49" s="30">
        <v>45.346869999999996</v>
      </c>
      <c r="FQ49" s="30">
        <v>166.51054000000002</v>
      </c>
      <c r="FR49" s="30">
        <v>150.49558999999999</v>
      </c>
      <c r="FS49" s="30">
        <v>272.59524999999996</v>
      </c>
      <c r="FT49" s="30">
        <v>390.17860999999999</v>
      </c>
      <c r="FU49" s="30">
        <v>91.704360000000008</v>
      </c>
      <c r="FV49" s="30">
        <v>69.918040000000005</v>
      </c>
      <c r="FW49" s="30">
        <f>VLOOKUP(B49,'[1]Tablas 2016'!$A$64:$L$86,10,FALSE)</f>
        <v>69.796000000000006</v>
      </c>
      <c r="FX49" s="30">
        <f>VLOOKUP(B49,'[1]Tablas 2016'!$A$64:$L$86,11,FALSE)</f>
        <v>208.52751000000001</v>
      </c>
      <c r="FY49" s="30">
        <v>158.93241</v>
      </c>
      <c r="FZ49" s="33">
        <f>VLOOKUP(B49,'[1]Tablas 2016'!$A$62:$N$86,13,FALSE)</f>
        <v>125.86226000000001</v>
      </c>
      <c r="GA49" s="29">
        <v>384.36401999999998</v>
      </c>
      <c r="GB49" s="30">
        <v>185.21955000000003</v>
      </c>
      <c r="GC49" s="30">
        <v>282.03004999999996</v>
      </c>
      <c r="GD49" s="30">
        <v>273.99469999999997</v>
      </c>
      <c r="GE49" s="30">
        <v>380.17500999999982</v>
      </c>
      <c r="GF49" s="30">
        <v>244.30210000038147</v>
      </c>
      <c r="GG49" s="30">
        <v>314.59876000000003</v>
      </c>
      <c r="GH49" s="30">
        <v>274.14</v>
      </c>
      <c r="GI49" s="30">
        <v>370.1</v>
      </c>
      <c r="GJ49" s="30">
        <v>247.98</v>
      </c>
      <c r="GK49" s="30">
        <v>555.40251000000001</v>
      </c>
      <c r="GL49" s="33">
        <v>696.04650000000004</v>
      </c>
      <c r="GM49" s="29">
        <v>670.21349999999995</v>
      </c>
      <c r="GN49" s="30">
        <v>439.52199999999999</v>
      </c>
      <c r="GO49" s="30">
        <v>510.81274999999999</v>
      </c>
      <c r="GP49" s="30">
        <v>451.85849999999999</v>
      </c>
      <c r="GQ49" s="30">
        <v>382.42599999999999</v>
      </c>
      <c r="GR49" s="30">
        <v>469.19850000000002</v>
      </c>
      <c r="GS49" s="30">
        <v>452.91399999999999</v>
      </c>
      <c r="GT49" s="30">
        <v>374.85250000000002</v>
      </c>
      <c r="GU49" s="30">
        <v>319.71325000000002</v>
      </c>
      <c r="GV49" s="30">
        <v>426.67649999999998</v>
      </c>
      <c r="GW49" s="30">
        <v>316.60000000000002</v>
      </c>
      <c r="GX49" s="33">
        <v>289.88092999999998</v>
      </c>
      <c r="GY49" s="29">
        <v>91.652000000000001</v>
      </c>
      <c r="GZ49" s="30">
        <v>492.02345999999994</v>
      </c>
      <c r="HA49" s="30">
        <v>433.93958011999996</v>
      </c>
      <c r="HB49" s="30">
        <v>347.59600000000006</v>
      </c>
      <c r="HC49" s="30">
        <v>407.87581999999998</v>
      </c>
      <c r="HD49" s="30">
        <v>418.09300011000005</v>
      </c>
      <c r="HE49" s="30">
        <v>516.4243899999999</v>
      </c>
      <c r="HF49" s="30">
        <v>136.37700000000001</v>
      </c>
      <c r="HG49" s="30">
        <v>428.03</v>
      </c>
      <c r="HH49" s="30">
        <v>543.12325999999996</v>
      </c>
      <c r="HI49" s="30">
        <v>288.32104000000004</v>
      </c>
      <c r="HJ49" s="30">
        <v>504.11351000000002</v>
      </c>
      <c r="HK49" s="30">
        <v>453.19499999999999</v>
      </c>
      <c r="HL49" s="30">
        <v>299.29184999999995</v>
      </c>
      <c r="HM49" s="30">
        <v>343.28603000000004</v>
      </c>
      <c r="HN49" s="30">
        <v>322.50400000000002</v>
      </c>
      <c r="HO49" s="30">
        <v>42.261499999999998</v>
      </c>
      <c r="HP49" s="30">
        <v>171.99763000000002</v>
      </c>
      <c r="HQ49" s="30">
        <v>563.22954000000004</v>
      </c>
      <c r="HR49" s="30">
        <v>362.21926999999999</v>
      </c>
      <c r="HS49" s="30">
        <v>254.15100000000001</v>
      </c>
      <c r="HT49" s="30">
        <v>433.79946000000001</v>
      </c>
      <c r="HU49" s="30">
        <v>205.49621999999999</v>
      </c>
      <c r="HV49" s="33">
        <v>253.29101</v>
      </c>
      <c r="HW49" s="29">
        <v>380.89408000000003</v>
      </c>
      <c r="HX49" s="30">
        <v>423.62635</v>
      </c>
      <c r="HY49" s="30">
        <v>222.95645999999999</v>
      </c>
      <c r="HZ49" s="30">
        <v>305.07749999999999</v>
      </c>
      <c r="IA49" s="30">
        <v>265.00202999999999</v>
      </c>
      <c r="IB49" s="30">
        <v>286.67149999999998</v>
      </c>
      <c r="IC49" s="30">
        <v>549.17399999999998</v>
      </c>
      <c r="ID49" s="30">
        <v>239.39659999999998</v>
      </c>
      <c r="IE49" s="30">
        <v>211.66111000000001</v>
      </c>
      <c r="IF49" s="30">
        <v>167.44305</v>
      </c>
      <c r="IG49" s="30">
        <v>351.50599999999997</v>
      </c>
      <c r="IH49" s="33">
        <v>373.11199999999997</v>
      </c>
      <c r="II49" s="30">
        <v>488.60510999999997</v>
      </c>
      <c r="IJ49" s="30">
        <v>239.61600000000004</v>
      </c>
      <c r="IK49" s="30">
        <v>247.67169000000004</v>
      </c>
      <c r="IL49" s="30">
        <v>149.73300000000003</v>
      </c>
      <c r="IM49" s="30">
        <v>241.15984</v>
      </c>
      <c r="IN49" s="30">
        <v>46.666000029999999</v>
      </c>
      <c r="IO49" s="30">
        <v>238.36519999999996</v>
      </c>
      <c r="IP49" s="30">
        <v>227.37741999999997</v>
      </c>
      <c r="IQ49" s="30">
        <v>236.93303</v>
      </c>
      <c r="IR49" s="30">
        <v>196.32650000000001</v>
      </c>
      <c r="IS49" s="30">
        <v>155.23223000000002</v>
      </c>
      <c r="IT49" s="30">
        <v>513.98300000000017</v>
      </c>
      <c r="IU49" s="30">
        <v>705.95150000000001</v>
      </c>
      <c r="IV49" s="30">
        <v>404.14965999999998</v>
      </c>
      <c r="IW49" s="30">
        <v>926.66848000000005</v>
      </c>
      <c r="IX49" s="30">
        <v>203.43219999999999</v>
      </c>
      <c r="IY49" s="30">
        <v>211.74896000000001</v>
      </c>
      <c r="IZ49" s="30">
        <v>183.13344000000001</v>
      </c>
      <c r="JA49" s="30">
        <v>81.927000000000007</v>
      </c>
      <c r="JB49" s="30">
        <v>65.082000000000008</v>
      </c>
      <c r="JC49" s="30">
        <v>92.539240000000007</v>
      </c>
      <c r="JD49" s="30">
        <v>68.77749</v>
      </c>
      <c r="JE49" s="30">
        <v>60.533060000000006</v>
      </c>
      <c r="JF49" s="30">
        <v>3.1564000000000001</v>
      </c>
      <c r="JG49" s="30">
        <v>196.38408999999999</v>
      </c>
      <c r="JH49" s="30">
        <v>118.85718</v>
      </c>
      <c r="JI49" s="30">
        <v>33.88456</v>
      </c>
      <c r="JJ49" s="30">
        <v>210.78301999999999</v>
      </c>
      <c r="JK49" s="30">
        <v>150.01099999999997</v>
      </c>
      <c r="JL49" s="30">
        <v>171.61601000000002</v>
      </c>
    </row>
    <row r="50" spans="2:272" s="3" customFormat="1" ht="13.5" x14ac:dyDescent="0.2">
      <c r="B50" s="20" t="s">
        <v>14</v>
      </c>
      <c r="C50" s="29"/>
      <c r="D50" s="30"/>
      <c r="E50" s="30">
        <v>3.2000000000000001E-2</v>
      </c>
      <c r="F50" s="30"/>
      <c r="G50" s="30">
        <v>5.0000000000000001E-3</v>
      </c>
      <c r="H50" s="30"/>
      <c r="I50" s="30"/>
      <c r="J50" s="30"/>
      <c r="K50" s="30"/>
      <c r="L50" s="30"/>
      <c r="M50" s="30">
        <v>3.0000000000000001E-3</v>
      </c>
      <c r="N50" s="31"/>
      <c r="O50" s="32"/>
      <c r="P50" s="30">
        <v>8.9999999999999993E-3</v>
      </c>
      <c r="Q50" s="30"/>
      <c r="R50" s="30"/>
      <c r="S50" s="30"/>
      <c r="T50" s="30"/>
      <c r="U50" s="30"/>
      <c r="V50" s="30"/>
      <c r="W50" s="30">
        <v>2.4E-2</v>
      </c>
      <c r="X50" s="30"/>
      <c r="Y50" s="30"/>
      <c r="Z50" s="33">
        <v>4.0000000000000001E-3</v>
      </c>
      <c r="AA50" s="29">
        <v>20.762999999999998</v>
      </c>
      <c r="AB50" s="30"/>
      <c r="AC50" s="30">
        <v>41.616999999999997</v>
      </c>
      <c r="AD50" s="30">
        <v>41.521999999999998</v>
      </c>
      <c r="AE50" s="30">
        <v>81.593999999999994</v>
      </c>
      <c r="AF50" s="30">
        <v>23.120999999999999</v>
      </c>
      <c r="AG50" s="30">
        <v>46.977999999999994</v>
      </c>
      <c r="AH50" s="30">
        <v>44.518999999999998</v>
      </c>
      <c r="AI50" s="30">
        <v>65.054000000000002</v>
      </c>
      <c r="AJ50" s="30">
        <v>108.514</v>
      </c>
      <c r="AK50" s="30">
        <v>44.923999999999999</v>
      </c>
      <c r="AL50" s="31">
        <v>21.570999999999998</v>
      </c>
      <c r="AM50" s="32">
        <v>86.284999999999997</v>
      </c>
      <c r="AN50" s="30">
        <v>65.486000000000004</v>
      </c>
      <c r="AO50" s="30">
        <v>43.793999999999997</v>
      </c>
      <c r="AP50" s="30">
        <v>64.903999999999996</v>
      </c>
      <c r="AQ50" s="30">
        <v>62.283999999999999</v>
      </c>
      <c r="AR50" s="30">
        <v>120.06800000000001</v>
      </c>
      <c r="AS50" s="30">
        <v>111.77500000000001</v>
      </c>
      <c r="AT50" s="30">
        <v>60.884</v>
      </c>
      <c r="AU50" s="30">
        <v>61.685000000000002</v>
      </c>
      <c r="AV50" s="30">
        <v>85.757000000000005</v>
      </c>
      <c r="AW50" s="30">
        <v>2.7000000000000001E-3</v>
      </c>
      <c r="AX50" s="33">
        <v>113.782</v>
      </c>
      <c r="AY50" s="29">
        <v>5.0000000000000001E-3</v>
      </c>
      <c r="AZ50" s="30">
        <v>64.116</v>
      </c>
      <c r="BA50" s="30">
        <v>144.04</v>
      </c>
      <c r="BB50" s="30">
        <v>20.021999999999998</v>
      </c>
      <c r="BC50" s="30">
        <v>104.15899999999999</v>
      </c>
      <c r="BD50" s="30">
        <v>120.131</v>
      </c>
      <c r="BE50" s="30">
        <v>63.466999999999999</v>
      </c>
      <c r="BF50" s="30">
        <v>80.087000000000003</v>
      </c>
      <c r="BG50" s="30"/>
      <c r="BH50" s="30">
        <v>79.177000000000007</v>
      </c>
      <c r="BI50" s="30">
        <v>20.023999999999997</v>
      </c>
      <c r="BJ50" s="31">
        <v>60.064999999999998</v>
      </c>
      <c r="BK50" s="32">
        <v>60.064999999999998</v>
      </c>
      <c r="BL50" s="30">
        <v>60.064999999999998</v>
      </c>
      <c r="BM50" s="30">
        <v>60.064999999999998</v>
      </c>
      <c r="BN50" s="30">
        <v>95.728999999999999</v>
      </c>
      <c r="BO50" s="30">
        <v>40.043999999999997</v>
      </c>
      <c r="BP50" s="30">
        <v>171.48400000000001</v>
      </c>
      <c r="BQ50" s="30">
        <v>10.608000000000001</v>
      </c>
      <c r="BR50" s="30">
        <v>149.566</v>
      </c>
      <c r="BS50" s="30">
        <v>113.627</v>
      </c>
      <c r="BT50" s="30">
        <v>2.6459999999999999</v>
      </c>
      <c r="BU50" s="30">
        <v>180.196</v>
      </c>
      <c r="BV50" s="33">
        <v>9.6222000000000012</v>
      </c>
      <c r="BW50" s="29">
        <v>100.10899999999999</v>
      </c>
      <c r="BX50" s="30">
        <v>5.0000000000000001E-3</v>
      </c>
      <c r="BY50" s="30">
        <v>58.140999999999998</v>
      </c>
      <c r="BZ50" s="30">
        <v>160.17400000000001</v>
      </c>
      <c r="CA50" s="30">
        <v>20.023</v>
      </c>
      <c r="CB50" s="30">
        <v>137.214</v>
      </c>
      <c r="CC50" s="30">
        <v>100.113</v>
      </c>
      <c r="CD50" s="30">
        <v>100.982</v>
      </c>
      <c r="CE50" s="30">
        <v>113.76</v>
      </c>
      <c r="CF50" s="30">
        <v>100.099</v>
      </c>
      <c r="CG50" s="30">
        <v>80.088999999999999</v>
      </c>
      <c r="CH50" s="31">
        <v>60.064999999999998</v>
      </c>
      <c r="CI50" s="32">
        <v>98.136960000000002</v>
      </c>
      <c r="CJ50" s="30">
        <v>0.05</v>
      </c>
      <c r="CK50" s="30">
        <v>100.1088</v>
      </c>
      <c r="CL50" s="30">
        <v>80.090949999999992</v>
      </c>
      <c r="CM50" s="30">
        <v>120.13056</v>
      </c>
      <c r="CN50" s="30">
        <v>120.13056</v>
      </c>
      <c r="CO50" s="30">
        <v>80.087039999999988</v>
      </c>
      <c r="CP50" s="30">
        <v>117.48564</v>
      </c>
      <c r="CQ50" s="30">
        <v>77.356800000000007</v>
      </c>
      <c r="CR50" s="30">
        <v>120.13170000000001</v>
      </c>
      <c r="CS50" s="30">
        <v>120.13056</v>
      </c>
      <c r="CT50" s="33">
        <v>80.087039999999988</v>
      </c>
      <c r="CU50" s="29">
        <v>80.087039999999988</v>
      </c>
      <c r="CV50" s="30">
        <v>20.021759999999997</v>
      </c>
      <c r="CW50" s="30">
        <v>199.30751999999998</v>
      </c>
      <c r="CX50" s="30">
        <v>80.087039999999988</v>
      </c>
      <c r="CY50" s="30">
        <v>100.1088</v>
      </c>
      <c r="CZ50" s="30">
        <v>180.19584</v>
      </c>
      <c r="DA50" s="30">
        <v>140.15232</v>
      </c>
      <c r="DB50" s="30">
        <v>20.021759999999997</v>
      </c>
      <c r="DC50" s="30">
        <v>140.15232</v>
      </c>
      <c r="DD50" s="30">
        <v>80.087039999999988</v>
      </c>
      <c r="DE50" s="30">
        <v>160.16612000000001</v>
      </c>
      <c r="DF50" s="31">
        <v>120.63741999999999</v>
      </c>
      <c r="DG50" s="32">
        <v>57.319410000000005</v>
      </c>
      <c r="DH50" s="30">
        <v>20.127130000000001</v>
      </c>
      <c r="DI50" s="30"/>
      <c r="DJ50" s="30">
        <v>140.55204000000001</v>
      </c>
      <c r="DK50" s="30">
        <v>359.49916999999999</v>
      </c>
      <c r="DL50" s="30">
        <v>80.391170000000002</v>
      </c>
      <c r="DM50" s="30">
        <v>79.501639999999995</v>
      </c>
      <c r="DN50" s="30">
        <v>219.63226999999998</v>
      </c>
      <c r="DO50" s="30">
        <v>120.14876</v>
      </c>
      <c r="DP50" s="30">
        <v>160.88373999999999</v>
      </c>
      <c r="DQ50" s="30">
        <v>137.95592000000002</v>
      </c>
      <c r="DR50" s="33">
        <v>160.82312999999999</v>
      </c>
      <c r="DS50" s="29">
        <v>57.319410000000005</v>
      </c>
      <c r="DT50" s="30">
        <v>20.127130000000001</v>
      </c>
      <c r="DU50" s="30"/>
      <c r="DV50" s="30">
        <v>140.55204000000001</v>
      </c>
      <c r="DW50" s="30">
        <v>359.49916999999999</v>
      </c>
      <c r="DX50" s="30">
        <v>80.391170000000002</v>
      </c>
      <c r="DY50" s="30">
        <v>79.501639999999995</v>
      </c>
      <c r="DZ50" s="30">
        <v>219.63226999999998</v>
      </c>
      <c r="EA50" s="30">
        <v>120.14876</v>
      </c>
      <c r="EB50" s="30">
        <v>160.88373999999999</v>
      </c>
      <c r="EC50" s="30">
        <v>137.95592000000002</v>
      </c>
      <c r="ED50" s="31">
        <v>160.82312999999999</v>
      </c>
      <c r="EE50" s="32">
        <v>80.2898</v>
      </c>
      <c r="EF50" s="30">
        <v>20.123139999999999</v>
      </c>
      <c r="EG50" s="30">
        <v>120.53608</v>
      </c>
      <c r="EH50" s="30">
        <v>174.18403000000001</v>
      </c>
      <c r="EI50" s="30">
        <v>159.00960000000001</v>
      </c>
      <c r="EJ50" s="30">
        <v>40.246279999999999</v>
      </c>
      <c r="EK50" s="30">
        <v>159.93573999999998</v>
      </c>
      <c r="EL50" s="30">
        <v>160.71939</v>
      </c>
      <c r="EM50" s="30">
        <v>180.90548999999999</v>
      </c>
      <c r="EN50" s="30"/>
      <c r="EO50" s="30">
        <v>195.75</v>
      </c>
      <c r="EP50" s="33">
        <v>60.37</v>
      </c>
      <c r="EQ50" s="29">
        <v>281.22239999999999</v>
      </c>
      <c r="ER50" s="30">
        <v>95.144139999999993</v>
      </c>
      <c r="ES50" s="30">
        <v>56.399479999999997</v>
      </c>
      <c r="ET50" s="30">
        <v>198.62729999999999</v>
      </c>
      <c r="EU50" s="30">
        <v>195.97264999999999</v>
      </c>
      <c r="EV50" s="30">
        <v>140.50710000000001</v>
      </c>
      <c r="EW50" s="30">
        <v>40.055720000000001</v>
      </c>
      <c r="EX50" s="30">
        <v>40.055720000000001</v>
      </c>
      <c r="EY50" s="30">
        <v>160.83766</v>
      </c>
      <c r="EZ50" s="30">
        <v>217.16746000000001</v>
      </c>
      <c r="FA50" s="30">
        <v>175.34363999999999</v>
      </c>
      <c r="FB50" s="31">
        <v>109.89595</v>
      </c>
      <c r="FC50" s="32">
        <v>178.27663999999999</v>
      </c>
      <c r="FD50" s="30">
        <v>43.24776</v>
      </c>
      <c r="FE50" s="30">
        <v>150.21605</v>
      </c>
      <c r="FF50" s="30">
        <v>147.22329999999999</v>
      </c>
      <c r="FG50" s="30"/>
      <c r="FH50" s="30">
        <v>159.58498</v>
      </c>
      <c r="FI50" s="30">
        <v>139.74914000000001</v>
      </c>
      <c r="FJ50" s="30">
        <v>198.10615000000001</v>
      </c>
      <c r="FK50" s="30">
        <v>197.26560000000001</v>
      </c>
      <c r="FL50" s="30">
        <v>136.30149</v>
      </c>
      <c r="FM50" s="30">
        <v>20.02176</v>
      </c>
      <c r="FN50" s="31">
        <v>111.46808</v>
      </c>
      <c r="FO50" s="47">
        <v>74.750590000000003</v>
      </c>
      <c r="FP50" s="30">
        <v>175.41734</v>
      </c>
      <c r="FQ50" s="30">
        <v>207.54184000000001</v>
      </c>
      <c r="FR50" s="30">
        <v>130.08921000000001</v>
      </c>
      <c r="FS50" s="30">
        <v>155.29422</v>
      </c>
      <c r="FT50" s="30">
        <v>216.13021000000001</v>
      </c>
      <c r="FU50" s="30">
        <v>79.956100000000006</v>
      </c>
      <c r="FV50" s="30">
        <v>168.89676</v>
      </c>
      <c r="FW50" s="30">
        <f>VLOOKUP(B50,'[1]Tablas 2016'!$A$64:$L$86,10,FALSE)</f>
        <v>56.710660000000004</v>
      </c>
      <c r="FX50" s="30">
        <f>VLOOKUP(B50,'[1]Tablas 2016'!$A$64:$L$86,11,FALSE)</f>
        <v>118.00492</v>
      </c>
      <c r="FY50" s="30">
        <v>210.03014000000002</v>
      </c>
      <c r="FZ50" s="33"/>
      <c r="GA50" s="29">
        <v>155.85827</v>
      </c>
      <c r="GB50" s="30">
        <v>58.540039999999998</v>
      </c>
      <c r="GC50" s="30">
        <v>232.13723999999999</v>
      </c>
      <c r="GD50" s="30">
        <v>139.51916000000003</v>
      </c>
      <c r="GE50" s="30">
        <v>329.10334375000002</v>
      </c>
      <c r="GF50" s="30">
        <v>94.291757812500009</v>
      </c>
      <c r="GG50" s="30">
        <v>210.06559999999999</v>
      </c>
      <c r="GH50" s="30">
        <v>277.27999999999997</v>
      </c>
      <c r="GI50" s="30">
        <v>58.2</v>
      </c>
      <c r="GJ50" s="30">
        <v>63.62</v>
      </c>
      <c r="GK50" s="30">
        <v>186.60385937500001</v>
      </c>
      <c r="GL50" s="33">
        <v>163.45228750038146</v>
      </c>
      <c r="GM50" s="29"/>
      <c r="GN50" s="64"/>
      <c r="GO50" s="22"/>
      <c r="GP50" s="22"/>
      <c r="GQ50" s="22"/>
      <c r="GR50" s="22"/>
      <c r="GS50" s="22"/>
      <c r="GT50" s="22"/>
      <c r="GU50" s="22"/>
      <c r="GV50" s="30"/>
      <c r="GW50" s="22"/>
      <c r="GX50" s="33"/>
      <c r="GY50" s="29"/>
      <c r="GZ50" s="30">
        <v>10.4</v>
      </c>
      <c r="HA50" s="30"/>
      <c r="HB50" s="30">
        <v>23.415599999999998</v>
      </c>
      <c r="HC50" s="30"/>
      <c r="HD50" s="30"/>
      <c r="HE50" s="30">
        <v>41.518799999999999</v>
      </c>
      <c r="HF50" s="30"/>
      <c r="HG50" s="30"/>
      <c r="HH50" s="30">
        <v>30.215599999999998</v>
      </c>
      <c r="HI50" s="30"/>
      <c r="HJ50" s="30">
        <v>45.812100000000001</v>
      </c>
      <c r="HK50" s="30"/>
      <c r="HL50" s="30"/>
      <c r="HM50" s="30">
        <v>23.415599999999998</v>
      </c>
      <c r="HN50" s="30">
        <v>45.668639999999996</v>
      </c>
      <c r="HO50" s="30">
        <v>23.415599999999998</v>
      </c>
      <c r="HP50" s="30">
        <v>6.8</v>
      </c>
      <c r="HQ50" s="30"/>
      <c r="HR50" s="30">
        <v>29.223279999999999</v>
      </c>
      <c r="HS50" s="30">
        <v>48.126399999999997</v>
      </c>
      <c r="HT50" s="30"/>
      <c r="HU50" s="30">
        <v>23.415599999999998</v>
      </c>
      <c r="HV50" s="33">
        <v>10.18436</v>
      </c>
      <c r="HW50" s="29">
        <v>26.420759999999998</v>
      </c>
      <c r="HX50" s="30">
        <v>19.822680000000002</v>
      </c>
      <c r="HY50" s="30">
        <v>137.16812999999999</v>
      </c>
      <c r="HZ50" s="30">
        <v>46.831199999999995</v>
      </c>
      <c r="IA50" s="30"/>
      <c r="IB50" s="30"/>
      <c r="IC50" s="30">
        <v>48.249639999999999</v>
      </c>
      <c r="ID50" s="30">
        <v>23.0364</v>
      </c>
      <c r="IE50" s="30">
        <v>71.788479999999993</v>
      </c>
      <c r="IF50" s="30">
        <v>11.26224</v>
      </c>
      <c r="IG50" s="30">
        <v>25.292639999999999</v>
      </c>
      <c r="IH50" s="33">
        <v>39.376359999999998</v>
      </c>
      <c r="II50" s="30">
        <v>23.53884</v>
      </c>
      <c r="IJ50" s="30">
        <v>46.575240000000001</v>
      </c>
      <c r="IK50" s="30"/>
      <c r="IL50" s="30">
        <v>38.194919999999996</v>
      </c>
      <c r="IM50" s="30">
        <v>4.01952</v>
      </c>
      <c r="IN50" s="30">
        <v>9.9540000000000006</v>
      </c>
      <c r="IO50" s="30">
        <v>0</v>
      </c>
      <c r="IP50" s="30">
        <v>54.756480000000003</v>
      </c>
      <c r="IQ50" s="30">
        <v>58.358879999999999</v>
      </c>
      <c r="IR50" s="30">
        <v>13.53744</v>
      </c>
      <c r="IS50" s="30">
        <v>55.600200000000001</v>
      </c>
      <c r="IT50" s="30">
        <v>46.575240000000001</v>
      </c>
      <c r="IU50" s="30" t="s">
        <v>36</v>
      </c>
      <c r="IV50" s="30">
        <v>0</v>
      </c>
      <c r="IW50" s="30">
        <v>110.80800000000001</v>
      </c>
      <c r="IX50" s="30">
        <v>0</v>
      </c>
      <c r="IY50" s="30">
        <v>16.306789999999999</v>
      </c>
      <c r="IZ50" s="30" t="s">
        <v>36</v>
      </c>
      <c r="JA50" s="30">
        <v>0</v>
      </c>
      <c r="JB50" s="30">
        <v>23.53884</v>
      </c>
      <c r="JC50" s="30" t="s">
        <v>36</v>
      </c>
      <c r="JD50" s="30" t="s">
        <v>36</v>
      </c>
      <c r="JE50" s="30" t="s">
        <v>36</v>
      </c>
      <c r="JF50" s="30" t="s">
        <v>36</v>
      </c>
      <c r="JG50" s="30" t="s">
        <v>36</v>
      </c>
      <c r="JH50" s="30" t="s">
        <v>36</v>
      </c>
      <c r="JI50" s="30">
        <v>45.966149999999999</v>
      </c>
      <c r="JJ50" s="30" t="s">
        <v>36</v>
      </c>
      <c r="JK50" s="30">
        <v>23.53884</v>
      </c>
      <c r="JL50" s="30">
        <v>48.249650000000003</v>
      </c>
    </row>
    <row r="51" spans="2:272" s="3" customFormat="1" ht="13.5" x14ac:dyDescent="0.2">
      <c r="B51" s="20" t="s">
        <v>33</v>
      </c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2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3"/>
      <c r="AA51" s="29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1"/>
      <c r="AM51" s="32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3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1"/>
      <c r="BK51" s="3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3"/>
      <c r="BW51" s="29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1"/>
      <c r="CI51" s="32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3"/>
      <c r="CU51" s="29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32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3"/>
      <c r="DS51" s="29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1"/>
      <c r="EE51" s="32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3"/>
      <c r="EQ51" s="29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1"/>
      <c r="FC51" s="32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1"/>
      <c r="FO51" s="47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3"/>
      <c r="GA51" s="104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3"/>
      <c r="GM51" s="29"/>
      <c r="GN51" s="64"/>
      <c r="GO51" s="22"/>
      <c r="GP51" s="22"/>
      <c r="GQ51" s="22"/>
      <c r="GR51" s="22"/>
      <c r="GS51" s="22"/>
      <c r="GT51" s="22"/>
      <c r="GU51" s="22"/>
      <c r="GV51" s="30"/>
      <c r="GW51" s="22"/>
      <c r="GX51" s="33"/>
      <c r="GY51" s="29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3"/>
      <c r="HW51" s="29">
        <v>1.3365</v>
      </c>
      <c r="HX51" s="30">
        <v>3.8966400000000005</v>
      </c>
      <c r="HY51" s="30">
        <v>8.018460000000001</v>
      </c>
      <c r="HZ51" s="30">
        <v>1.55898</v>
      </c>
      <c r="IA51" s="30">
        <v>1.33758</v>
      </c>
      <c r="IB51" s="30">
        <v>7.1317800000000009</v>
      </c>
      <c r="IC51" s="30">
        <v>2.3403600000000004</v>
      </c>
      <c r="ID51" s="30">
        <v>1.78254</v>
      </c>
      <c r="IE51" s="30">
        <v>13.542840000000002</v>
      </c>
      <c r="IF51" s="30">
        <v>5.0000000000000001E-4</v>
      </c>
      <c r="IG51" s="30">
        <v>1.11402</v>
      </c>
      <c r="IH51" s="33">
        <v>0.89207999999999998</v>
      </c>
      <c r="II51" s="30"/>
      <c r="IJ51" s="30"/>
      <c r="IK51" s="30"/>
      <c r="IL51" s="30" t="s">
        <v>36</v>
      </c>
      <c r="IM51" s="30" t="s">
        <v>36</v>
      </c>
      <c r="IN51" s="30" t="s">
        <v>36</v>
      </c>
      <c r="IO51" s="30" t="s">
        <v>36</v>
      </c>
      <c r="IP51" s="30" t="s">
        <v>36</v>
      </c>
      <c r="IQ51" s="30">
        <v>0</v>
      </c>
      <c r="IR51" s="30">
        <v>0</v>
      </c>
      <c r="IS51" s="30" t="s">
        <v>36</v>
      </c>
      <c r="IT51" s="30">
        <v>0</v>
      </c>
      <c r="IU51" s="30" t="s">
        <v>36</v>
      </c>
      <c r="IV51" s="30" t="s">
        <v>36</v>
      </c>
      <c r="IW51" s="30" t="s">
        <v>36</v>
      </c>
      <c r="IX51" s="30" t="s">
        <v>36</v>
      </c>
      <c r="IY51" s="30">
        <v>0</v>
      </c>
      <c r="IZ51" s="30">
        <v>24.102</v>
      </c>
      <c r="JA51" s="30" t="s">
        <v>36</v>
      </c>
      <c r="JB51" s="30" t="s">
        <v>36</v>
      </c>
      <c r="JC51" s="30" t="s">
        <v>36</v>
      </c>
      <c r="JD51" s="30" t="s">
        <v>36</v>
      </c>
      <c r="JE51" s="30" t="s">
        <v>36</v>
      </c>
      <c r="JF51" s="30">
        <v>1.5100000000000001E-4</v>
      </c>
      <c r="JG51" s="30" t="s">
        <v>36</v>
      </c>
      <c r="JH51" s="30" t="s">
        <v>36</v>
      </c>
      <c r="JI51" s="30" t="s">
        <v>36</v>
      </c>
      <c r="JJ51" s="30" t="s">
        <v>36</v>
      </c>
      <c r="JK51" s="30" t="s">
        <v>36</v>
      </c>
      <c r="JL51" s="30" t="s">
        <v>36</v>
      </c>
    </row>
    <row r="52" spans="2:272" s="3" customFormat="1" ht="13.5" x14ac:dyDescent="0.2">
      <c r="B52" s="20" t="s">
        <v>6</v>
      </c>
      <c r="C52" s="29"/>
      <c r="D52" s="30"/>
      <c r="E52" s="30"/>
      <c r="F52" s="30"/>
      <c r="G52" s="30">
        <v>2.5000000000000001E-2</v>
      </c>
      <c r="H52" s="30"/>
      <c r="I52" s="30"/>
      <c r="J52" s="30">
        <v>3.0000000000000001E-3</v>
      </c>
      <c r="K52" s="30"/>
      <c r="L52" s="30"/>
      <c r="M52" s="30"/>
      <c r="N52" s="31"/>
      <c r="O52" s="32"/>
      <c r="P52" s="30"/>
      <c r="Q52" s="30">
        <v>1.5</v>
      </c>
      <c r="R52" s="30"/>
      <c r="S52" s="30"/>
      <c r="T52" s="30">
        <v>157.501</v>
      </c>
      <c r="U52" s="30">
        <v>463.25</v>
      </c>
      <c r="V52" s="30">
        <v>101.25</v>
      </c>
      <c r="W52" s="30">
        <v>275</v>
      </c>
      <c r="X52" s="30">
        <v>151</v>
      </c>
      <c r="Y52" s="30">
        <v>185</v>
      </c>
      <c r="Z52" s="33"/>
      <c r="AA52" s="29"/>
      <c r="AB52" s="30"/>
      <c r="AC52" s="30"/>
      <c r="AD52" s="30"/>
      <c r="AE52" s="30"/>
      <c r="AF52" s="30"/>
      <c r="AG52" s="30"/>
      <c r="AH52" s="30"/>
      <c r="AI52" s="30"/>
      <c r="AJ52" s="30">
        <v>5</v>
      </c>
      <c r="AK52" s="30"/>
      <c r="AL52" s="31"/>
      <c r="AM52" s="32"/>
      <c r="AN52" s="30"/>
      <c r="AO52" s="30"/>
      <c r="AP52" s="30"/>
      <c r="AQ52" s="30"/>
      <c r="AR52" s="30">
        <v>25.001000000000001</v>
      </c>
      <c r="AS52" s="30">
        <v>25</v>
      </c>
      <c r="AT52" s="30">
        <v>4</v>
      </c>
      <c r="AU52" s="30"/>
      <c r="AV52" s="30">
        <v>2E-3</v>
      </c>
      <c r="AW52" s="30">
        <v>3.0005000000000002</v>
      </c>
      <c r="AX52" s="33">
        <v>0.05</v>
      </c>
      <c r="AY52" s="29">
        <v>6.05</v>
      </c>
      <c r="AZ52" s="30"/>
      <c r="BA52" s="30"/>
      <c r="BB52" s="30"/>
      <c r="BC52" s="30"/>
      <c r="BD52" s="30">
        <v>25</v>
      </c>
      <c r="BE52" s="30">
        <v>0.05</v>
      </c>
      <c r="BF52" s="30"/>
      <c r="BG52" s="30"/>
      <c r="BH52" s="30">
        <v>2E-3</v>
      </c>
      <c r="BI52" s="30">
        <v>1</v>
      </c>
      <c r="BJ52" s="31">
        <v>1E-3</v>
      </c>
      <c r="BK52" s="32"/>
      <c r="BL52" s="30"/>
      <c r="BM52" s="30">
        <v>2E-3</v>
      </c>
      <c r="BN52" s="30"/>
      <c r="BO52" s="30">
        <v>1E-3</v>
      </c>
      <c r="BP52" s="30">
        <v>1E-3</v>
      </c>
      <c r="BQ52" s="30"/>
      <c r="BR52" s="30"/>
      <c r="BS52" s="30"/>
      <c r="BT52" s="30"/>
      <c r="BU52" s="30"/>
      <c r="BV52" s="33"/>
      <c r="BW52" s="29"/>
      <c r="BX52" s="30"/>
      <c r="BY52" s="30"/>
      <c r="BZ52" s="30">
        <v>2.5000000000000001E-2</v>
      </c>
      <c r="CA52" s="30">
        <v>2E-3</v>
      </c>
      <c r="CB52" s="30">
        <v>3.0000000000000001E-3</v>
      </c>
      <c r="CC52" s="30"/>
      <c r="CD52" s="30"/>
      <c r="CE52" s="30"/>
      <c r="CF52" s="30"/>
      <c r="CG52" s="30">
        <v>1.0999999999999999E-2</v>
      </c>
      <c r="CH52" s="31"/>
      <c r="CI52" s="32">
        <v>1E-3</v>
      </c>
      <c r="CJ52" s="30">
        <v>1E-3</v>
      </c>
      <c r="CK52" s="30">
        <v>2.5500000000000002E-2</v>
      </c>
      <c r="CL52" s="30">
        <v>1.4019999999999999E-2</v>
      </c>
      <c r="CM52" s="30"/>
      <c r="CN52" s="30">
        <v>5.0000000000000001E-4</v>
      </c>
      <c r="CO52" s="30"/>
      <c r="CP52" s="30"/>
      <c r="CQ52" s="30">
        <v>3.5000000000000001E-3</v>
      </c>
      <c r="CR52" s="30"/>
      <c r="CS52" s="30">
        <v>3.2000000000000002E-3</v>
      </c>
      <c r="CT52" s="33"/>
      <c r="CU52" s="29"/>
      <c r="CV52" s="30"/>
      <c r="CW52" s="30"/>
      <c r="CX52" s="30"/>
      <c r="CY52" s="30"/>
      <c r="CZ52" s="30"/>
      <c r="DA52" s="30"/>
      <c r="DB52" s="30"/>
      <c r="DC52" s="30"/>
      <c r="DD52" s="30"/>
      <c r="DE52" s="30">
        <v>5.0000000000000001E-4</v>
      </c>
      <c r="DF52" s="31">
        <v>4.4999999999999997E-3</v>
      </c>
      <c r="DG52" s="32">
        <v>0.05</v>
      </c>
      <c r="DH52" s="30">
        <v>0.05</v>
      </c>
      <c r="DI52" s="30"/>
      <c r="DJ52" s="30"/>
      <c r="DK52" s="30">
        <v>0.1</v>
      </c>
      <c r="DL52" s="30"/>
      <c r="DM52" s="30">
        <v>75</v>
      </c>
      <c r="DN52" s="30">
        <v>0.05</v>
      </c>
      <c r="DO52" s="30"/>
      <c r="DP52" s="30"/>
      <c r="DQ52" s="30">
        <v>0.05</v>
      </c>
      <c r="DR52" s="33"/>
      <c r="DS52" s="29">
        <v>0.05</v>
      </c>
      <c r="DT52" s="30">
        <v>0.05</v>
      </c>
      <c r="DU52" s="30"/>
      <c r="DV52" s="30"/>
      <c r="DW52" s="30">
        <v>0.1</v>
      </c>
      <c r="DX52" s="30"/>
      <c r="DY52" s="30">
        <v>75</v>
      </c>
      <c r="DZ52" s="30">
        <v>0.05</v>
      </c>
      <c r="EA52" s="30"/>
      <c r="EB52" s="30"/>
      <c r="EC52" s="30">
        <v>0.05</v>
      </c>
      <c r="ED52" s="31"/>
      <c r="EE52" s="32">
        <v>0.05</v>
      </c>
      <c r="EF52" s="30"/>
      <c r="EG52" s="30"/>
      <c r="EH52" s="30">
        <v>0.05</v>
      </c>
      <c r="EI52" s="30">
        <v>3.0249999999999999</v>
      </c>
      <c r="EJ52" s="30"/>
      <c r="EK52" s="30">
        <v>0.05</v>
      </c>
      <c r="EL52" s="30"/>
      <c r="EM52" s="30">
        <v>3</v>
      </c>
      <c r="EN52" s="30">
        <v>7.4999999999999997E-2</v>
      </c>
      <c r="EO52" s="30"/>
      <c r="EP52" s="33"/>
      <c r="EQ52" s="29">
        <v>6.6</v>
      </c>
      <c r="ER52" s="30"/>
      <c r="ES52" s="30"/>
      <c r="ET52" s="30">
        <v>0.05</v>
      </c>
      <c r="EU52" s="30"/>
      <c r="EV52" s="30"/>
      <c r="EW52" s="30">
        <v>0.05</v>
      </c>
      <c r="EX52" s="30"/>
      <c r="EY52" s="30">
        <v>0.1</v>
      </c>
      <c r="EZ52" s="30"/>
      <c r="FA52" s="30">
        <v>3</v>
      </c>
      <c r="FB52" s="31"/>
      <c r="FC52" s="32">
        <v>0.6</v>
      </c>
      <c r="FD52" s="30">
        <v>0.05</v>
      </c>
      <c r="FE52" s="30"/>
      <c r="FF52" s="30"/>
      <c r="FG52" s="30"/>
      <c r="FH52" s="30">
        <v>4</v>
      </c>
      <c r="FI52" s="30"/>
      <c r="FJ52" s="30">
        <v>0.05</v>
      </c>
      <c r="FK52" s="30">
        <v>3</v>
      </c>
      <c r="FL52" s="30"/>
      <c r="FM52" s="30">
        <v>3</v>
      </c>
      <c r="FN52" s="31"/>
      <c r="FO52" s="47"/>
      <c r="FP52" s="30">
        <v>2.6</v>
      </c>
      <c r="FQ52" s="30"/>
      <c r="FR52" s="30"/>
      <c r="FS52" s="30"/>
      <c r="FT52" s="30"/>
      <c r="FU52" s="30">
        <v>1</v>
      </c>
      <c r="FV52" s="30">
        <v>5</v>
      </c>
      <c r="FW52" s="30"/>
      <c r="FX52" s="30">
        <f>VLOOKUP(B52,'[1]Tablas 2016'!$A$64:$L$86,11,FALSE)</f>
        <v>105</v>
      </c>
      <c r="FY52" s="30"/>
      <c r="FZ52" s="33">
        <f>VLOOKUP(B52,'[1]Tablas 2016'!$A$62:$N$86,13,FALSE)</f>
        <v>25</v>
      </c>
      <c r="GA52" s="33"/>
      <c r="GB52" s="30"/>
      <c r="GC52" s="30">
        <v>5.0250000000000004</v>
      </c>
      <c r="GD52" s="30"/>
      <c r="GE52" s="30"/>
      <c r="GF52" s="30"/>
      <c r="GG52" s="30"/>
      <c r="GH52" s="30">
        <v>5</v>
      </c>
      <c r="GI52" s="30">
        <v>0.75</v>
      </c>
      <c r="GJ52" s="30">
        <v>5</v>
      </c>
      <c r="GK52" s="30">
        <v>4.2750000000000004</v>
      </c>
      <c r="GL52" s="33"/>
      <c r="GM52" s="29"/>
      <c r="GN52" s="64"/>
      <c r="GO52" s="22"/>
      <c r="GP52" s="22"/>
      <c r="GQ52" s="22"/>
      <c r="GR52" s="22"/>
      <c r="GS52" s="22"/>
      <c r="GT52" s="22"/>
      <c r="GU52" s="22"/>
      <c r="GV52" s="30"/>
      <c r="GW52" s="22"/>
      <c r="GX52" s="33"/>
      <c r="GY52" s="29"/>
      <c r="GZ52" s="30"/>
      <c r="HA52" s="30">
        <v>5</v>
      </c>
      <c r="HB52" s="30"/>
      <c r="HC52" s="30">
        <v>48.5505</v>
      </c>
      <c r="HD52" s="30">
        <v>5</v>
      </c>
      <c r="HE52" s="30"/>
      <c r="HF52" s="30">
        <v>5.0000000000000001E-4</v>
      </c>
      <c r="HG52" s="30">
        <v>5.0170000000000003</v>
      </c>
      <c r="HH52" s="30">
        <v>5</v>
      </c>
      <c r="HI52" s="30">
        <v>25.000499999999999</v>
      </c>
      <c r="HJ52" s="30">
        <v>1.9530000000000002E-2</v>
      </c>
      <c r="HK52" s="30"/>
      <c r="HL52" s="30"/>
      <c r="HM52" s="30">
        <v>1.4</v>
      </c>
      <c r="HN52" s="30">
        <v>10.01755</v>
      </c>
      <c r="HO52" s="30"/>
      <c r="HP52" s="30">
        <v>75.000600000000006</v>
      </c>
      <c r="HQ52" s="30">
        <v>3.5999999999999999E-3</v>
      </c>
      <c r="HR52" s="30"/>
      <c r="HS52" s="30">
        <v>2.5000000000000001E-2</v>
      </c>
      <c r="HT52" s="30"/>
      <c r="HU52" s="30"/>
      <c r="HV52" s="33"/>
      <c r="HW52" s="29"/>
      <c r="HX52" s="30">
        <v>75</v>
      </c>
      <c r="HY52" s="30"/>
      <c r="HZ52" s="30">
        <v>5</v>
      </c>
      <c r="IA52" s="30"/>
      <c r="IB52" s="30"/>
      <c r="IC52" s="30"/>
      <c r="ID52" s="30"/>
      <c r="IE52" s="30">
        <v>5.0000000000000001E-4</v>
      </c>
      <c r="IF52" s="30" t="s">
        <v>36</v>
      </c>
      <c r="IG52" s="30"/>
      <c r="IH52" s="33"/>
      <c r="II52" s="30"/>
      <c r="IJ52" s="30">
        <v>49.805</v>
      </c>
      <c r="IK52" s="30">
        <v>5.0000000000000001E-4</v>
      </c>
      <c r="IL52" s="30">
        <v>5.59</v>
      </c>
      <c r="IM52" s="30">
        <v>0</v>
      </c>
      <c r="IN52" s="30">
        <v>107</v>
      </c>
      <c r="IO52" s="30">
        <v>5</v>
      </c>
      <c r="IP52" s="30">
        <v>5.0000000000000001E-4</v>
      </c>
      <c r="IQ52" s="30">
        <v>0</v>
      </c>
      <c r="IR52" s="30">
        <v>6.8</v>
      </c>
      <c r="IS52" s="30" t="s">
        <v>36</v>
      </c>
      <c r="IT52" s="30">
        <v>25</v>
      </c>
      <c r="IU52" s="30" t="s">
        <v>36</v>
      </c>
      <c r="IV52" s="30">
        <v>0</v>
      </c>
      <c r="IW52" s="30">
        <v>40.072850000000003</v>
      </c>
      <c r="IX52" s="30">
        <v>23.8</v>
      </c>
      <c r="IY52" s="30">
        <v>0</v>
      </c>
      <c r="IZ52" s="30">
        <v>34.781999999999996</v>
      </c>
      <c r="JA52" s="30" t="s">
        <v>36</v>
      </c>
      <c r="JB52" s="30" t="s">
        <v>36</v>
      </c>
      <c r="JC52" s="30" t="s">
        <v>36</v>
      </c>
      <c r="JD52" s="30">
        <v>6.8000400000000001</v>
      </c>
      <c r="JE52" s="30" t="s">
        <v>36</v>
      </c>
      <c r="JF52" s="30">
        <v>25</v>
      </c>
      <c r="JG52" s="30" t="s">
        <v>36</v>
      </c>
      <c r="JH52" s="30" t="s">
        <v>36</v>
      </c>
      <c r="JI52" s="30" t="s">
        <v>36</v>
      </c>
      <c r="JJ52" s="30">
        <v>25</v>
      </c>
      <c r="JK52" s="30">
        <v>2.5000000000000001E-2</v>
      </c>
      <c r="JL52" s="30">
        <v>0</v>
      </c>
    </row>
    <row r="53" spans="2:272" s="3" customFormat="1" ht="13.5" x14ac:dyDescent="0.2">
      <c r="B53" s="20" t="s">
        <v>7</v>
      </c>
      <c r="C53" s="29"/>
      <c r="D53" s="30"/>
      <c r="E53" s="30"/>
      <c r="F53" s="30">
        <v>0.34899999999999998</v>
      </c>
      <c r="G53" s="30">
        <v>0.79800000000000004</v>
      </c>
      <c r="H53" s="30"/>
      <c r="I53" s="30"/>
      <c r="J53" s="30"/>
      <c r="K53" s="30"/>
      <c r="L53" s="30"/>
      <c r="M53" s="30"/>
      <c r="N53" s="31">
        <v>3.0000000000000001E-3</v>
      </c>
      <c r="O53" s="32">
        <v>2.5000000000000001E-2</v>
      </c>
      <c r="P53" s="30">
        <v>2E-3</v>
      </c>
      <c r="Q53" s="30"/>
      <c r="R53" s="30">
        <v>1E-3</v>
      </c>
      <c r="S53" s="30">
        <v>380.00799999999998</v>
      </c>
      <c r="T53" s="30">
        <v>382.50099999999998</v>
      </c>
      <c r="U53" s="30">
        <v>336.25</v>
      </c>
      <c r="V53" s="30">
        <v>11.25</v>
      </c>
      <c r="W53" s="30">
        <v>2E-3</v>
      </c>
      <c r="X53" s="30"/>
      <c r="Y53" s="30">
        <v>6.71</v>
      </c>
      <c r="Z53" s="33">
        <v>2.7000000000000003E-2</v>
      </c>
      <c r="AA53" s="29">
        <v>25</v>
      </c>
      <c r="AB53" s="30"/>
      <c r="AC53" s="30"/>
      <c r="AD53" s="30">
        <v>25</v>
      </c>
      <c r="AE53" s="30">
        <v>0.125</v>
      </c>
      <c r="AF53" s="30">
        <v>625</v>
      </c>
      <c r="AG53" s="30"/>
      <c r="AH53" s="30"/>
      <c r="AI53" s="30">
        <v>2E-3</v>
      </c>
      <c r="AJ53" s="30">
        <v>1E-3</v>
      </c>
      <c r="AK53" s="30"/>
      <c r="AL53" s="31"/>
      <c r="AM53" s="32"/>
      <c r="AN53" s="30">
        <v>25</v>
      </c>
      <c r="AO53" s="30">
        <v>25</v>
      </c>
      <c r="AP53" s="30">
        <v>25</v>
      </c>
      <c r="AQ53" s="30">
        <v>4.0000000000000001E-3</v>
      </c>
      <c r="AR53" s="30">
        <v>299.55</v>
      </c>
      <c r="AS53" s="30">
        <v>249.35599999999999</v>
      </c>
      <c r="AT53" s="30">
        <v>174.80200000000002</v>
      </c>
      <c r="AU53" s="30">
        <v>1506.85</v>
      </c>
      <c r="AV53" s="30">
        <v>825.59199999999998</v>
      </c>
      <c r="AW53" s="30">
        <v>25.00329</v>
      </c>
      <c r="AX53" s="33">
        <v>272.8</v>
      </c>
      <c r="AY53" s="29">
        <v>125</v>
      </c>
      <c r="AZ53" s="30">
        <v>4.0000000000000001E-3</v>
      </c>
      <c r="BA53" s="30"/>
      <c r="BB53" s="30"/>
      <c r="BC53" s="30">
        <v>2E-3</v>
      </c>
      <c r="BD53" s="30"/>
      <c r="BE53" s="30">
        <v>2E-3</v>
      </c>
      <c r="BF53" s="30">
        <v>25.003</v>
      </c>
      <c r="BG53" s="30">
        <v>5.0000000000000001E-3</v>
      </c>
      <c r="BH53" s="30">
        <v>3.0000000000000001E-3</v>
      </c>
      <c r="BI53" s="30">
        <v>25</v>
      </c>
      <c r="BJ53" s="31">
        <v>114.825</v>
      </c>
      <c r="BK53" s="32">
        <v>25</v>
      </c>
      <c r="BL53" s="30">
        <v>200</v>
      </c>
      <c r="BM53" s="30">
        <v>25.03</v>
      </c>
      <c r="BN53" s="30">
        <v>25.023</v>
      </c>
      <c r="BO53" s="30">
        <v>50.015999999999998</v>
      </c>
      <c r="BP53" s="30">
        <v>50</v>
      </c>
      <c r="BQ53" s="30">
        <v>75</v>
      </c>
      <c r="BR53" s="30">
        <v>73.974999999999994</v>
      </c>
      <c r="BS53" s="30">
        <v>25.001000000000001</v>
      </c>
      <c r="BT53" s="30">
        <v>25.003</v>
      </c>
      <c r="BU53" s="30"/>
      <c r="BV53" s="33"/>
      <c r="BW53" s="29">
        <v>3.0000000000000001E-3</v>
      </c>
      <c r="BX53" s="30"/>
      <c r="BY53" s="30"/>
      <c r="BZ53" s="30">
        <v>3.0000000000000001E-3</v>
      </c>
      <c r="CA53" s="30"/>
      <c r="CB53" s="30">
        <v>25</v>
      </c>
      <c r="CC53" s="30"/>
      <c r="CD53" s="30"/>
      <c r="CE53" s="30">
        <v>5.0000000000000001E-3</v>
      </c>
      <c r="CF53" s="30">
        <v>1.7000000000000001E-2</v>
      </c>
      <c r="CG53" s="30"/>
      <c r="CH53" s="31"/>
      <c r="CI53" s="32">
        <v>2.5500000000000002E-2</v>
      </c>
      <c r="CJ53" s="30">
        <v>250</v>
      </c>
      <c r="CK53" s="30">
        <v>2.5600000000000001E-2</v>
      </c>
      <c r="CL53" s="30">
        <v>4.6600000000000001E-3</v>
      </c>
      <c r="CM53" s="30"/>
      <c r="CN53" s="30">
        <v>195.15</v>
      </c>
      <c r="CO53" s="30"/>
      <c r="CP53" s="30">
        <v>5.0000000000000001E-4</v>
      </c>
      <c r="CQ53" s="30">
        <v>2E-3</v>
      </c>
      <c r="CR53" s="30">
        <v>68.404740000000004</v>
      </c>
      <c r="CS53" s="30">
        <v>1E-3</v>
      </c>
      <c r="CT53" s="33"/>
      <c r="CU53" s="29"/>
      <c r="CV53" s="30">
        <v>61.975000000000001</v>
      </c>
      <c r="CW53" s="30"/>
      <c r="CX53" s="30"/>
      <c r="CY53" s="30">
        <v>288</v>
      </c>
      <c r="CZ53" s="30"/>
      <c r="DA53" s="30">
        <v>108</v>
      </c>
      <c r="DB53" s="30">
        <v>1E-3</v>
      </c>
      <c r="DC53" s="30"/>
      <c r="DD53" s="30"/>
      <c r="DE53" s="30"/>
      <c r="DF53" s="31"/>
      <c r="DG53" s="32"/>
      <c r="DH53" s="30"/>
      <c r="DI53" s="30"/>
      <c r="DJ53" s="30"/>
      <c r="DK53" s="30"/>
      <c r="DL53" s="30"/>
      <c r="DM53" s="30"/>
      <c r="DN53" s="30">
        <v>25</v>
      </c>
      <c r="DO53" s="30"/>
      <c r="DP53" s="30"/>
      <c r="DQ53" s="30">
        <v>1296</v>
      </c>
      <c r="DR53" s="33">
        <v>1152</v>
      </c>
      <c r="DS53" s="29"/>
      <c r="DT53" s="30"/>
      <c r="DU53" s="30"/>
      <c r="DV53" s="30"/>
      <c r="DW53" s="30"/>
      <c r="DX53" s="30"/>
      <c r="DY53" s="30"/>
      <c r="DZ53" s="30">
        <v>25</v>
      </c>
      <c r="EA53" s="30"/>
      <c r="EB53" s="30"/>
      <c r="EC53" s="30">
        <v>1296</v>
      </c>
      <c r="ED53" s="31">
        <v>1152</v>
      </c>
      <c r="EE53" s="32"/>
      <c r="EF53" s="30"/>
      <c r="EG53" s="30"/>
      <c r="EH53" s="30"/>
      <c r="EI53" s="30">
        <v>288</v>
      </c>
      <c r="EJ53" s="30">
        <v>0.2</v>
      </c>
      <c r="EK53" s="30"/>
      <c r="EL53" s="30"/>
      <c r="EM53" s="30"/>
      <c r="EN53" s="30"/>
      <c r="EO53" s="30"/>
      <c r="EP53" s="33"/>
      <c r="EQ53" s="29"/>
      <c r="ER53" s="30"/>
      <c r="ES53" s="30"/>
      <c r="ET53" s="30"/>
      <c r="EU53" s="30"/>
      <c r="EV53" s="30">
        <v>7.8</v>
      </c>
      <c r="EW53" s="30"/>
      <c r="EX53" s="30"/>
      <c r="EY53" s="30"/>
      <c r="EZ53" s="30"/>
      <c r="FA53" s="30"/>
      <c r="FB53" s="31"/>
      <c r="FC53" s="32"/>
      <c r="FD53" s="30"/>
      <c r="FE53" s="30"/>
      <c r="FF53" s="30">
        <v>200</v>
      </c>
      <c r="FG53" s="30"/>
      <c r="FH53" s="30"/>
      <c r="FI53" s="30">
        <v>0.2</v>
      </c>
      <c r="FJ53" s="30"/>
      <c r="FK53" s="30"/>
      <c r="FL53" s="30"/>
      <c r="FM53" s="30"/>
      <c r="FN53" s="31">
        <v>43.997</v>
      </c>
      <c r="FO53" s="47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3"/>
      <c r="GA53" s="29"/>
      <c r="GB53" s="30"/>
      <c r="GC53" s="30"/>
      <c r="GD53" s="30"/>
      <c r="GE53" s="30"/>
      <c r="GF53" s="30"/>
      <c r="GG53" s="30">
        <v>200</v>
      </c>
      <c r="GH53" s="30">
        <v>200.08</v>
      </c>
      <c r="GI53" s="30"/>
      <c r="GJ53" s="30"/>
      <c r="GK53" s="30"/>
      <c r="GL53" s="33">
        <v>1.2E-2</v>
      </c>
      <c r="GM53" s="29"/>
      <c r="GN53" s="64"/>
      <c r="GO53" s="22"/>
      <c r="GP53" s="22"/>
      <c r="GQ53" s="22"/>
      <c r="GR53" s="22"/>
      <c r="GS53" s="22"/>
      <c r="GT53" s="22"/>
      <c r="GU53" s="22"/>
      <c r="GV53" s="30"/>
      <c r="GW53" s="22"/>
      <c r="GX53" s="33"/>
      <c r="GY53" s="29">
        <v>49.435499999999998</v>
      </c>
      <c r="GZ53" s="30">
        <v>700.84349999999995</v>
      </c>
      <c r="HA53" s="30">
        <v>472.83749999999998</v>
      </c>
      <c r="HB53" s="30">
        <v>587.81799999999998</v>
      </c>
      <c r="HC53" s="30">
        <v>90.892499999999998</v>
      </c>
      <c r="HD53" s="30"/>
      <c r="HE53" s="30">
        <v>25.05</v>
      </c>
      <c r="HF53" s="30"/>
      <c r="HG53" s="30">
        <v>349.61500000000001</v>
      </c>
      <c r="HH53" s="30"/>
      <c r="HI53" s="30">
        <v>70.56</v>
      </c>
      <c r="HJ53" s="30"/>
      <c r="HK53" s="30"/>
      <c r="HL53" s="30"/>
      <c r="HM53" s="30"/>
      <c r="HN53" s="30"/>
      <c r="HO53" s="30">
        <v>303.73149999999998</v>
      </c>
      <c r="HP53" s="30"/>
      <c r="HQ53" s="30"/>
      <c r="HR53" s="30"/>
      <c r="HS53" s="30">
        <v>2.5000000000000001E-2</v>
      </c>
      <c r="HT53" s="30"/>
      <c r="HU53" s="30">
        <v>0.06</v>
      </c>
      <c r="HV53" s="33">
        <v>75</v>
      </c>
      <c r="HW53" s="29"/>
      <c r="HX53" s="30">
        <v>0.2</v>
      </c>
      <c r="HY53" s="30"/>
      <c r="HZ53" s="30"/>
      <c r="IA53" s="30"/>
      <c r="IB53" s="30"/>
      <c r="IC53" s="30"/>
      <c r="ID53" s="30"/>
      <c r="IE53" s="30">
        <v>5</v>
      </c>
      <c r="IF53" s="30">
        <v>3.7838600000000002</v>
      </c>
      <c r="IG53" s="30">
        <v>3</v>
      </c>
      <c r="IH53" s="33"/>
      <c r="II53" s="30">
        <v>200</v>
      </c>
      <c r="IJ53" s="30">
        <v>3</v>
      </c>
      <c r="IK53" s="30">
        <v>8</v>
      </c>
      <c r="IL53" s="30">
        <v>105</v>
      </c>
      <c r="IM53" s="30">
        <v>100</v>
      </c>
      <c r="IN53" s="30">
        <v>0</v>
      </c>
      <c r="IO53" s="30" t="s">
        <v>36</v>
      </c>
      <c r="IP53" s="30" t="s">
        <v>36</v>
      </c>
      <c r="IQ53" s="30">
        <v>0</v>
      </c>
      <c r="IR53" s="30">
        <v>0</v>
      </c>
      <c r="IS53" s="30" t="s">
        <v>36</v>
      </c>
      <c r="IT53" s="30">
        <v>0</v>
      </c>
      <c r="IU53" s="30">
        <v>0</v>
      </c>
      <c r="IV53" s="30">
        <v>47.75</v>
      </c>
      <c r="IW53" s="30">
        <v>640.20000000000005</v>
      </c>
      <c r="IX53" s="30">
        <v>50</v>
      </c>
      <c r="IY53" s="30">
        <v>0</v>
      </c>
      <c r="IZ53" s="30">
        <v>125</v>
      </c>
      <c r="JA53" s="30">
        <v>10</v>
      </c>
      <c r="JB53" s="30">
        <v>25</v>
      </c>
      <c r="JC53" s="30" t="s">
        <v>36</v>
      </c>
      <c r="JD53" s="30">
        <v>25</v>
      </c>
      <c r="JE53" s="30" t="s">
        <v>36</v>
      </c>
      <c r="JF53" s="30" t="s">
        <v>36</v>
      </c>
      <c r="JG53" s="30" t="s">
        <v>36</v>
      </c>
      <c r="JH53" s="30" t="s">
        <v>36</v>
      </c>
      <c r="JI53" s="30" t="s">
        <v>36</v>
      </c>
      <c r="JJ53" s="30">
        <v>10.752000000000001</v>
      </c>
      <c r="JK53" s="30">
        <v>0</v>
      </c>
      <c r="JL53" s="30">
        <v>25</v>
      </c>
    </row>
    <row r="54" spans="2:272" s="3" customFormat="1" ht="13.5" x14ac:dyDescent="0.2">
      <c r="B54" s="20" t="s">
        <v>22</v>
      </c>
      <c r="C54" s="29"/>
      <c r="D54" s="30"/>
      <c r="E54" s="30"/>
      <c r="F54" s="30"/>
      <c r="G54" s="30"/>
      <c r="H54" s="30"/>
      <c r="I54" s="30"/>
      <c r="J54" s="30"/>
      <c r="K54" s="30">
        <v>1.1999999999999999E-4</v>
      </c>
      <c r="L54" s="30"/>
      <c r="M54" s="30"/>
      <c r="N54" s="31"/>
      <c r="O54" s="32"/>
      <c r="P54" s="30"/>
      <c r="Q54" s="30"/>
      <c r="R54" s="30"/>
      <c r="S54" s="30">
        <v>2.6779999999999999</v>
      </c>
      <c r="T54" s="30">
        <v>15.8002</v>
      </c>
      <c r="U54" s="30">
        <v>29.911199999999997</v>
      </c>
      <c r="V54" s="30">
        <v>39.233730000000001</v>
      </c>
      <c r="W54" s="30">
        <v>43.584449999999997</v>
      </c>
      <c r="X54" s="30">
        <v>60.494769999999995</v>
      </c>
      <c r="Y54" s="30">
        <v>47.98704</v>
      </c>
      <c r="Z54" s="33">
        <v>50.347799999999992</v>
      </c>
      <c r="AA54" s="29">
        <v>48.304500000000004</v>
      </c>
      <c r="AB54" s="30">
        <v>42.004800000000003</v>
      </c>
      <c r="AC54" s="30">
        <v>52.9011</v>
      </c>
      <c r="AD54" s="30">
        <v>23.762700000000002</v>
      </c>
      <c r="AE54" s="30">
        <v>25.987500000000001</v>
      </c>
      <c r="AF54" s="30">
        <v>26.870100000000001</v>
      </c>
      <c r="AG54" s="30">
        <v>28.15605</v>
      </c>
      <c r="AH54" s="30">
        <v>27.2241</v>
      </c>
      <c r="AI54" s="30">
        <v>23.052600000000002</v>
      </c>
      <c r="AJ54" s="30">
        <v>22.7745</v>
      </c>
      <c r="AK54" s="30">
        <v>24.999299999999998</v>
      </c>
      <c r="AL54" s="31">
        <v>23.443200000000001</v>
      </c>
      <c r="AM54" s="32">
        <v>55.62</v>
      </c>
      <c r="AN54" s="30">
        <v>47.277000000000001</v>
      </c>
      <c r="AO54" s="30">
        <v>27.81</v>
      </c>
      <c r="AP54" s="30">
        <v>27.81</v>
      </c>
      <c r="AQ54" s="30">
        <v>16.686</v>
      </c>
      <c r="AR54" s="30">
        <v>27.81</v>
      </c>
      <c r="AS54" s="30"/>
      <c r="AT54" s="30">
        <v>13.904999999999999</v>
      </c>
      <c r="AU54" s="30">
        <v>5.5620000000000003</v>
      </c>
      <c r="AV54" s="30">
        <v>55.62</v>
      </c>
      <c r="AW54" s="30">
        <v>13.904999999999999</v>
      </c>
      <c r="AX54" s="33"/>
      <c r="AY54" s="29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1"/>
      <c r="BK54" s="32"/>
      <c r="BL54" s="30">
        <v>4.0000000000000002E-4</v>
      </c>
      <c r="BM54" s="30"/>
      <c r="BN54" s="30"/>
      <c r="BO54" s="30"/>
      <c r="BP54" s="30"/>
      <c r="BQ54" s="30"/>
      <c r="BR54" s="30"/>
      <c r="BS54" s="30">
        <v>8.9999999999999998E-4</v>
      </c>
      <c r="BT54" s="30"/>
      <c r="BU54" s="30"/>
      <c r="BV54" s="33">
        <v>1.95E-4</v>
      </c>
      <c r="BW54" s="29"/>
      <c r="BX54" s="30"/>
      <c r="BY54" s="30"/>
      <c r="BZ54" s="30"/>
      <c r="CA54" s="30"/>
      <c r="CB54" s="30">
        <v>1E-4</v>
      </c>
      <c r="CC54" s="30"/>
      <c r="CD54" s="30"/>
      <c r="CE54" s="30">
        <v>2.0000000000000001E-4</v>
      </c>
      <c r="CF54" s="30"/>
      <c r="CG54" s="30"/>
      <c r="CH54" s="31">
        <v>1E-3</v>
      </c>
      <c r="CI54" s="32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3"/>
      <c r="CU54" s="29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32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3"/>
      <c r="DS54" s="29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1"/>
      <c r="EE54" s="32"/>
      <c r="EF54" s="30"/>
      <c r="EG54" s="30"/>
      <c r="EH54" s="30"/>
      <c r="EI54" s="30"/>
      <c r="EJ54" s="30"/>
      <c r="EK54" s="30"/>
      <c r="EL54" s="30"/>
      <c r="EM54" s="30"/>
      <c r="EN54" s="30">
        <v>0.05</v>
      </c>
      <c r="EO54" s="30"/>
      <c r="EP54" s="33"/>
      <c r="EQ54" s="29"/>
      <c r="ER54" s="30"/>
      <c r="ES54" s="30"/>
      <c r="ET54" s="30"/>
      <c r="EU54" s="30"/>
      <c r="EV54" s="30"/>
      <c r="EW54" s="30"/>
      <c r="EX54" s="30"/>
      <c r="EY54" s="30"/>
      <c r="EZ54" s="30">
        <v>2.2000000000000001E-4</v>
      </c>
      <c r="FA54" s="30">
        <v>4.0000000000000001E-3</v>
      </c>
      <c r="FB54" s="31">
        <v>6.4999999999999997E-3</v>
      </c>
      <c r="FC54" s="32">
        <v>8.9999999999999998E-4</v>
      </c>
      <c r="FD54" s="30">
        <v>1.83E-3</v>
      </c>
      <c r="FE54" s="30">
        <v>3.2000000000000003E-4</v>
      </c>
      <c r="FF54" s="30"/>
      <c r="FG54" s="30"/>
      <c r="FH54" s="30"/>
      <c r="FI54" s="30"/>
      <c r="FJ54" s="30"/>
      <c r="FK54" s="30"/>
      <c r="FL54" s="30"/>
      <c r="FM54" s="30"/>
      <c r="FN54" s="31"/>
      <c r="FO54" s="47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3"/>
      <c r="GA54" s="29"/>
      <c r="GB54" s="29"/>
      <c r="GC54" s="29"/>
      <c r="GD54" s="29"/>
      <c r="GE54" s="29"/>
      <c r="GF54" s="29"/>
      <c r="GG54" s="30"/>
      <c r="GH54" s="30"/>
      <c r="GI54" s="30"/>
      <c r="GJ54" s="30"/>
      <c r="GK54" s="32"/>
      <c r="GL54" s="33"/>
      <c r="GM54" s="29"/>
      <c r="GN54" s="64"/>
      <c r="GO54" s="22"/>
      <c r="GP54" s="22"/>
      <c r="GQ54" s="22"/>
      <c r="GR54" s="22"/>
      <c r="GS54" s="22"/>
      <c r="GT54" s="22"/>
      <c r="GU54" s="22"/>
      <c r="GV54" s="30"/>
      <c r="GW54" s="22"/>
      <c r="GX54" s="33"/>
      <c r="GY54" s="29"/>
      <c r="GZ54" s="30"/>
      <c r="HA54" s="30">
        <v>0.34</v>
      </c>
      <c r="HB54" s="30">
        <v>0.34</v>
      </c>
      <c r="HC54" s="30"/>
      <c r="HD54" s="30">
        <v>387.48599999999999</v>
      </c>
      <c r="HE54" s="30">
        <v>509.851</v>
      </c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3"/>
      <c r="HW54" s="29"/>
      <c r="HX54" s="30"/>
      <c r="HY54" s="30"/>
      <c r="HZ54" s="30"/>
      <c r="IA54" s="30"/>
      <c r="IB54" s="30"/>
      <c r="IC54" s="30"/>
      <c r="ID54" s="30"/>
      <c r="IE54" s="30"/>
      <c r="IF54" s="30" t="s">
        <v>36</v>
      </c>
      <c r="IG54" s="30"/>
      <c r="IH54" s="33"/>
      <c r="II54" s="30"/>
      <c r="IJ54" s="30" t="s">
        <v>36</v>
      </c>
      <c r="IK54" s="30" t="s">
        <v>36</v>
      </c>
      <c r="IL54" s="30" t="s">
        <v>36</v>
      </c>
      <c r="IM54" s="30" t="s">
        <v>36</v>
      </c>
      <c r="IN54" s="30" t="s">
        <v>36</v>
      </c>
      <c r="IO54" s="30" t="s">
        <v>36</v>
      </c>
      <c r="IP54" s="30" t="s">
        <v>36</v>
      </c>
      <c r="IQ54" s="30" t="s">
        <v>36</v>
      </c>
      <c r="IR54" s="30" t="s">
        <v>36</v>
      </c>
      <c r="IS54" s="30" t="s">
        <v>36</v>
      </c>
      <c r="IT54" s="30" t="s">
        <v>36</v>
      </c>
      <c r="IU54" s="30" t="s">
        <v>36</v>
      </c>
      <c r="IV54" s="30" t="s">
        <v>36</v>
      </c>
      <c r="IW54" s="30" t="s">
        <v>36</v>
      </c>
      <c r="IX54" s="30" t="s">
        <v>36</v>
      </c>
      <c r="IY54" s="30" t="s">
        <v>36</v>
      </c>
      <c r="IZ54" s="30" t="s">
        <v>36</v>
      </c>
      <c r="JA54" s="30" t="s">
        <v>36</v>
      </c>
      <c r="JB54" s="30" t="s">
        <v>36</v>
      </c>
      <c r="JC54" s="30" t="s">
        <v>36</v>
      </c>
      <c r="JD54" s="30" t="s">
        <v>36</v>
      </c>
      <c r="JE54" s="30" t="s">
        <v>36</v>
      </c>
      <c r="JF54" s="30" t="s">
        <v>36</v>
      </c>
      <c r="JG54" s="30" t="s">
        <v>36</v>
      </c>
      <c r="JH54" s="30" t="s">
        <v>36</v>
      </c>
      <c r="JI54" s="30" t="s">
        <v>36</v>
      </c>
      <c r="JJ54" s="30" t="s">
        <v>36</v>
      </c>
      <c r="JK54" s="30" t="s">
        <v>36</v>
      </c>
      <c r="JL54" s="30" t="s">
        <v>36</v>
      </c>
    </row>
    <row r="55" spans="2:272" s="3" customFormat="1" ht="13.5" x14ac:dyDescent="0.2">
      <c r="B55" s="20" t="s">
        <v>24</v>
      </c>
      <c r="C55" s="29"/>
      <c r="D55" s="30">
        <v>0.32700000000000001</v>
      </c>
      <c r="E55" s="30">
        <v>6.1</v>
      </c>
      <c r="F55" s="30">
        <v>105.01400000000001</v>
      </c>
      <c r="G55" s="30">
        <v>101.91399999999999</v>
      </c>
      <c r="H55" s="30">
        <v>2.6150000000000002</v>
      </c>
      <c r="I55" s="30">
        <v>6.3E-2</v>
      </c>
      <c r="J55" s="30">
        <v>2.3739999999999997</v>
      </c>
      <c r="K55" s="30">
        <v>11.89</v>
      </c>
      <c r="L55" s="30">
        <v>23.402000000000001</v>
      </c>
      <c r="M55" s="30">
        <v>5.8380000000000001</v>
      </c>
      <c r="N55" s="31">
        <v>31.657</v>
      </c>
      <c r="O55" s="32">
        <v>13.337</v>
      </c>
      <c r="P55" s="30">
        <v>14.965</v>
      </c>
      <c r="Q55" s="30">
        <v>59.211000000000006</v>
      </c>
      <c r="R55" s="30">
        <v>84.921999999999997</v>
      </c>
      <c r="S55" s="30">
        <v>97.465999999999994</v>
      </c>
      <c r="T55" s="30">
        <v>94.18</v>
      </c>
      <c r="U55" s="30">
        <v>147.685</v>
      </c>
      <c r="V55" s="30">
        <v>77.823999999999998</v>
      </c>
      <c r="W55" s="30">
        <v>121.935</v>
      </c>
      <c r="X55" s="30">
        <v>48.106000000000002</v>
      </c>
      <c r="Y55" s="30">
        <v>138.97800000000001</v>
      </c>
      <c r="Z55" s="33">
        <v>72.737000000000009</v>
      </c>
      <c r="AA55" s="29">
        <v>192.47</v>
      </c>
      <c r="AB55" s="30">
        <v>93.465000000000003</v>
      </c>
      <c r="AC55" s="30">
        <v>38.619999999999997</v>
      </c>
      <c r="AD55" s="30">
        <v>177.422</v>
      </c>
      <c r="AE55" s="30">
        <v>100.898</v>
      </c>
      <c r="AF55" s="30">
        <v>71.823000000000008</v>
      </c>
      <c r="AG55" s="30">
        <v>203.88899999999998</v>
      </c>
      <c r="AH55" s="30">
        <v>207.55600000000001</v>
      </c>
      <c r="AI55" s="30">
        <v>147.654</v>
      </c>
      <c r="AJ55" s="30">
        <v>86.022999999999996</v>
      </c>
      <c r="AK55" s="30">
        <v>58.771000000000001</v>
      </c>
      <c r="AL55" s="31">
        <v>63.816000000000003</v>
      </c>
      <c r="AM55" s="32">
        <v>75.584000000000003</v>
      </c>
      <c r="AN55" s="30">
        <v>64.295999999999992</v>
      </c>
      <c r="AO55" s="30">
        <v>113.50200000000001</v>
      </c>
      <c r="AP55" s="30">
        <v>109.005</v>
      </c>
      <c r="AQ55" s="30">
        <v>158.96099999999998</v>
      </c>
      <c r="AR55" s="30">
        <v>117.84599999999998</v>
      </c>
      <c r="AS55" s="30">
        <v>98.685000000000002</v>
      </c>
      <c r="AT55" s="30">
        <v>105.76299999999999</v>
      </c>
      <c r="AU55" s="30">
        <v>58.290999999999997</v>
      </c>
      <c r="AV55" s="30">
        <v>1E-3</v>
      </c>
      <c r="AW55" s="30">
        <v>45.521999999999998</v>
      </c>
      <c r="AX55" s="33">
        <v>133.976</v>
      </c>
      <c r="AY55" s="29">
        <v>73.231000000000009</v>
      </c>
      <c r="AZ55" s="30">
        <v>103.919</v>
      </c>
      <c r="BA55" s="30">
        <v>148.375</v>
      </c>
      <c r="BB55" s="30">
        <v>57.496000000000002</v>
      </c>
      <c r="BC55" s="30">
        <v>108.41900000000001</v>
      </c>
      <c r="BD55" s="30">
        <v>112.372</v>
      </c>
      <c r="BE55" s="30">
        <v>62.118000000000009</v>
      </c>
      <c r="BF55" s="30">
        <v>38.695999999999998</v>
      </c>
      <c r="BG55" s="30">
        <v>62.525999999999996</v>
      </c>
      <c r="BH55" s="30">
        <v>85.882999999999996</v>
      </c>
      <c r="BI55" s="30">
        <v>112.89600000000002</v>
      </c>
      <c r="BJ55" s="31">
        <v>91.746999999999986</v>
      </c>
      <c r="BK55" s="32">
        <v>83.245999999999995</v>
      </c>
      <c r="BL55" s="30">
        <v>33.522999999999996</v>
      </c>
      <c r="BM55" s="30">
        <v>81.022000000000006</v>
      </c>
      <c r="BN55" s="30">
        <v>17.002999999999997</v>
      </c>
      <c r="BO55" s="30">
        <v>72.622</v>
      </c>
      <c r="BP55" s="30">
        <v>71.185999999999993</v>
      </c>
      <c r="BQ55" s="30">
        <v>81.117999999999995</v>
      </c>
      <c r="BR55" s="30">
        <v>180.89400000000001</v>
      </c>
      <c r="BS55" s="30">
        <v>29.033999999999999</v>
      </c>
      <c r="BT55" s="30">
        <v>160.75900000000001</v>
      </c>
      <c r="BU55" s="30">
        <v>90.467999999999989</v>
      </c>
      <c r="BV55" s="33">
        <v>104.44770000000001</v>
      </c>
      <c r="BW55" s="29">
        <v>89.432999999999993</v>
      </c>
      <c r="BX55" s="30">
        <v>79.822999999999993</v>
      </c>
      <c r="BY55" s="30">
        <v>72.712999999999994</v>
      </c>
      <c r="BZ55" s="30">
        <v>27.666999999999998</v>
      </c>
      <c r="CA55" s="30">
        <v>145.63499999999999</v>
      </c>
      <c r="CB55" s="30">
        <v>45.329000000000001</v>
      </c>
      <c r="CC55" s="30">
        <v>10.332000000000001</v>
      </c>
      <c r="CD55" s="30">
        <v>16.521999999999998</v>
      </c>
      <c r="CE55" s="30">
        <v>7.7520000000000007</v>
      </c>
      <c r="CF55" s="30">
        <v>34.176000000000002</v>
      </c>
      <c r="CG55" s="30">
        <v>60.128</v>
      </c>
      <c r="CH55" s="31">
        <v>80.594000000000008</v>
      </c>
      <c r="CI55" s="32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3"/>
      <c r="CU55" s="29">
        <v>73.92371</v>
      </c>
      <c r="CV55" s="30">
        <v>35.187600000000003</v>
      </c>
      <c r="CW55" s="30">
        <v>22.014400000000002</v>
      </c>
      <c r="CX55" s="30">
        <v>43.3416</v>
      </c>
      <c r="CY55" s="30">
        <v>37.655000000000001</v>
      </c>
      <c r="CZ55" s="30">
        <v>53.488</v>
      </c>
      <c r="DA55" s="30">
        <v>83.828900000000004</v>
      </c>
      <c r="DB55" s="30">
        <v>43.244399999999999</v>
      </c>
      <c r="DC55" s="30">
        <v>44.717600000000004</v>
      </c>
      <c r="DD55" s="30">
        <v>73.325400000000002</v>
      </c>
      <c r="DE55" s="30">
        <v>57.186299999999996</v>
      </c>
      <c r="DF55" s="31">
        <v>57.3264</v>
      </c>
      <c r="DG55" s="32">
        <v>87.624399999999994</v>
      </c>
      <c r="DH55" s="30">
        <v>89.940599999999989</v>
      </c>
      <c r="DI55" s="30">
        <v>61.250310000000006</v>
      </c>
      <c r="DJ55" s="30">
        <v>65.31</v>
      </c>
      <c r="DK55" s="30">
        <v>68.679169999999999</v>
      </c>
      <c r="DL55" s="30">
        <v>72.559110000000004</v>
      </c>
      <c r="DM55" s="30">
        <v>138.17260999999999</v>
      </c>
      <c r="DN55" s="30">
        <v>72.752799999999993</v>
      </c>
      <c r="DO55" s="30">
        <v>64.664739999999995</v>
      </c>
      <c r="DP55" s="30">
        <v>34.253239999999998</v>
      </c>
      <c r="DQ55" s="30">
        <v>16.115600000000001</v>
      </c>
      <c r="DR55" s="33">
        <v>252.64963</v>
      </c>
      <c r="DS55" s="29">
        <v>87.624399999999994</v>
      </c>
      <c r="DT55" s="30">
        <v>89.940599999999989</v>
      </c>
      <c r="DU55" s="30">
        <v>61.250310000000006</v>
      </c>
      <c r="DV55" s="30">
        <v>65.31</v>
      </c>
      <c r="DW55" s="30">
        <v>68.679169999999999</v>
      </c>
      <c r="DX55" s="30">
        <v>72.559110000000004</v>
      </c>
      <c r="DY55" s="30">
        <v>138.17260999999999</v>
      </c>
      <c r="DZ55" s="30">
        <v>72.752799999999993</v>
      </c>
      <c r="EA55" s="30">
        <v>64.664739999999995</v>
      </c>
      <c r="EB55" s="30">
        <v>34.253239999999998</v>
      </c>
      <c r="EC55" s="30">
        <v>16.115600000000001</v>
      </c>
      <c r="ED55" s="31">
        <v>252.64963</v>
      </c>
      <c r="EE55" s="32">
        <v>18.389299999999999</v>
      </c>
      <c r="EF55" s="30">
        <v>122.88720000000002</v>
      </c>
      <c r="EG55" s="30">
        <v>69.549899999999994</v>
      </c>
      <c r="EH55" s="30">
        <v>84.321600000000004</v>
      </c>
      <c r="EI55" s="30">
        <v>54.752620000000007</v>
      </c>
      <c r="EJ55" s="30">
        <v>58.158439999999999</v>
      </c>
      <c r="EK55" s="30">
        <v>47.284800000000004</v>
      </c>
      <c r="EL55" s="30">
        <v>33.776499999999999</v>
      </c>
      <c r="EM55" s="30">
        <v>108.38976</v>
      </c>
      <c r="EN55" s="30">
        <v>56.034240000000004</v>
      </c>
      <c r="EO55" s="30">
        <v>43.37</v>
      </c>
      <c r="EP55" s="33">
        <v>83.29</v>
      </c>
      <c r="EQ55" s="29">
        <v>89.464690000000004</v>
      </c>
      <c r="ER55" s="30">
        <v>59.855580000000003</v>
      </c>
      <c r="ES55" s="30">
        <v>102.05661000000001</v>
      </c>
      <c r="ET55" s="30">
        <v>75.808920000000001</v>
      </c>
      <c r="EU55" s="30">
        <v>51.278599999999997</v>
      </c>
      <c r="EV55" s="30">
        <v>6.3994799999999996</v>
      </c>
      <c r="EW55" s="30">
        <v>68.627330000000001</v>
      </c>
      <c r="EX55" s="30">
        <v>42.291400000000003</v>
      </c>
      <c r="EY55" s="30">
        <v>27.531400000000001</v>
      </c>
      <c r="EZ55" s="30">
        <v>32.414400000000001</v>
      </c>
      <c r="FA55" s="30">
        <v>45.714799999999997</v>
      </c>
      <c r="FB55" s="31">
        <v>83.22842</v>
      </c>
      <c r="FC55" s="32">
        <v>57.644640000000003</v>
      </c>
      <c r="FD55" s="30">
        <v>32.736600000000003</v>
      </c>
      <c r="FE55" s="30">
        <v>79.462199999999996</v>
      </c>
      <c r="FF55" s="30">
        <v>119.42585</v>
      </c>
      <c r="FG55" s="30">
        <v>39.948</v>
      </c>
      <c r="FH55" s="30">
        <v>74.675799999999995</v>
      </c>
      <c r="FI55" s="30">
        <v>53.09572</v>
      </c>
      <c r="FJ55" s="30">
        <v>115.92215</v>
      </c>
      <c r="FK55" s="30">
        <v>79.981020000000001</v>
      </c>
      <c r="FL55" s="30">
        <v>131.52618000000001</v>
      </c>
      <c r="FM55" s="30">
        <v>102.48705</v>
      </c>
      <c r="FN55" s="31">
        <v>67.510940000000005</v>
      </c>
      <c r="FO55" s="47">
        <v>50.38158</v>
      </c>
      <c r="FP55" s="30">
        <v>21.571200000000001</v>
      </c>
      <c r="FQ55" s="30">
        <v>226.33333999999996</v>
      </c>
      <c r="FR55" s="30">
        <v>78.399830000000009</v>
      </c>
      <c r="FS55" s="30">
        <v>106.02916999999999</v>
      </c>
      <c r="FT55" s="30">
        <v>109.53643000000001</v>
      </c>
      <c r="FU55" s="30">
        <v>83.40279000000001</v>
      </c>
      <c r="FV55" s="30">
        <v>102.90125</v>
      </c>
      <c r="FW55" s="30">
        <f>VLOOKUP(B55,'[1]Tablas 2016'!$A$64:$L$86,10,FALSE)</f>
        <v>166.16160000000002</v>
      </c>
      <c r="FX55" s="30">
        <f>VLOOKUP(B55,'[1]Tablas 2016'!$A$64:$L$86,11,FALSE)</f>
        <v>47.453610000000012</v>
      </c>
      <c r="FY55" s="30">
        <v>52.002330000000001</v>
      </c>
      <c r="FZ55" s="33">
        <f>VLOOKUP(B55,'[1]Tablas 2016'!$A$62:$N$86,13,FALSE)</f>
        <v>101.178</v>
      </c>
      <c r="GA55" s="29">
        <v>87.050579999999997</v>
      </c>
      <c r="GB55" s="29">
        <v>209.56779999999998</v>
      </c>
      <c r="GC55" s="29">
        <v>141.85392000000002</v>
      </c>
      <c r="GD55" s="29">
        <v>67.856189999999998</v>
      </c>
      <c r="GE55" s="29">
        <v>91.354780944824213</v>
      </c>
      <c r="GF55" s="29">
        <v>200.17502392578126</v>
      </c>
      <c r="GG55" s="30">
        <v>146.55202</v>
      </c>
      <c r="GH55" s="30">
        <v>23.93</v>
      </c>
      <c r="GI55" s="30">
        <v>37.58</v>
      </c>
      <c r="GJ55" s="30">
        <v>144.49</v>
      </c>
      <c r="GK55" s="32">
        <v>43.963400390624997</v>
      </c>
      <c r="GL55" s="33">
        <v>177.54335253906251</v>
      </c>
      <c r="GM55" s="29">
        <v>290.40733999999998</v>
      </c>
      <c r="GN55" s="76">
        <v>349.84412999999995</v>
      </c>
      <c r="GO55" s="76">
        <v>155.71324000000001</v>
      </c>
      <c r="GP55" s="64">
        <v>443.10219999999998</v>
      </c>
      <c r="GQ55" s="64">
        <v>265.16266999999999</v>
      </c>
      <c r="GR55" s="64">
        <v>188.54315</v>
      </c>
      <c r="GS55" s="64">
        <v>35.64</v>
      </c>
      <c r="GT55" s="64">
        <v>196.40801999999999</v>
      </c>
      <c r="GU55" s="30">
        <v>297.10494999999997</v>
      </c>
      <c r="GV55" s="30">
        <v>34.42962</v>
      </c>
      <c r="GW55" s="30">
        <v>139.4</v>
      </c>
      <c r="GX55" s="33">
        <v>102.88407999999998</v>
      </c>
      <c r="GY55" s="29">
        <v>46.869540000000001</v>
      </c>
      <c r="GZ55" s="30">
        <v>74.326220000000006</v>
      </c>
      <c r="HA55" s="30">
        <v>32.114730000000002</v>
      </c>
      <c r="HB55" s="30">
        <v>9.078479999999999</v>
      </c>
      <c r="HC55" s="30">
        <v>234.52819</v>
      </c>
      <c r="HD55" s="30">
        <v>171.98</v>
      </c>
      <c r="HE55" s="30">
        <v>321.48</v>
      </c>
      <c r="HF55" s="30">
        <f>40.309+88.492</f>
        <v>128.80099999999999</v>
      </c>
      <c r="HG55" s="30">
        <f>270.402+84.033</f>
        <v>354.435</v>
      </c>
      <c r="HH55" s="30">
        <v>62.770269999999996</v>
      </c>
      <c r="HI55" s="30">
        <v>185.08439000000001</v>
      </c>
      <c r="HJ55" s="30">
        <v>191.48486</v>
      </c>
      <c r="HK55" s="30">
        <v>174.90341999999998</v>
      </c>
      <c r="HL55" s="30">
        <v>279.33377999999999</v>
      </c>
      <c r="HM55" s="30">
        <v>294.43054000000006</v>
      </c>
      <c r="HN55" s="30">
        <v>372.93493000000007</v>
      </c>
      <c r="HO55" s="30">
        <v>243.45791</v>
      </c>
      <c r="HP55" s="30">
        <v>343.46208999999999</v>
      </c>
      <c r="HQ55" s="30">
        <v>229.20375999999999</v>
      </c>
      <c r="HR55" s="30">
        <v>187.41835999999998</v>
      </c>
      <c r="HS55" s="30">
        <v>138.71259999999998</v>
      </c>
      <c r="HT55" s="30">
        <v>114.76070000000001</v>
      </c>
      <c r="HU55" s="30">
        <v>218.87971999999999</v>
      </c>
      <c r="HV55" s="33">
        <v>165.34989999999999</v>
      </c>
      <c r="HW55" s="29">
        <v>156.89895000000001</v>
      </c>
      <c r="HX55" s="30">
        <v>235.79539</v>
      </c>
      <c r="HY55" s="30">
        <v>448.94596000000001</v>
      </c>
      <c r="HZ55" s="30">
        <v>222.69290000000001</v>
      </c>
      <c r="IA55" s="30">
        <v>663.69385</v>
      </c>
      <c r="IB55" s="30">
        <v>393.13059999999996</v>
      </c>
      <c r="IC55" s="30">
        <v>133.50439000000003</v>
      </c>
      <c r="ID55" s="30">
        <v>270.15844999999996</v>
      </c>
      <c r="IE55" s="30">
        <v>189.74519999999998</v>
      </c>
      <c r="IF55" s="30">
        <v>242.61437999999998</v>
      </c>
      <c r="IG55" s="30">
        <v>309.08059000000003</v>
      </c>
      <c r="IH55" s="33">
        <v>422.3039</v>
      </c>
      <c r="II55" s="30">
        <v>438.43498</v>
      </c>
      <c r="IJ55" s="30">
        <v>326.15591999999998</v>
      </c>
      <c r="IK55" s="30">
        <v>458.19873000000001</v>
      </c>
      <c r="IL55" s="30">
        <v>298.86781999999999</v>
      </c>
      <c r="IM55" s="30">
        <v>572.44583999999998</v>
      </c>
      <c r="IN55" s="30">
        <v>467.57997999999998</v>
      </c>
      <c r="IO55" s="30">
        <v>255.36621000000002</v>
      </c>
      <c r="IP55" s="30">
        <v>489.01869000000005</v>
      </c>
      <c r="IQ55" s="30">
        <v>551.95967999999993</v>
      </c>
      <c r="IR55" s="30">
        <v>275.11061000000001</v>
      </c>
      <c r="IS55" s="30">
        <v>265.49629999999996</v>
      </c>
      <c r="IT55" s="30">
        <v>421.74831</v>
      </c>
      <c r="IU55" s="30">
        <v>313.30153999999993</v>
      </c>
      <c r="IV55" s="30">
        <v>268.66936000000004</v>
      </c>
      <c r="IW55" s="30">
        <v>1035.2292300000001</v>
      </c>
      <c r="IX55" s="30">
        <v>176.77809000000002</v>
      </c>
      <c r="IY55" s="30">
        <v>276.52921000000003</v>
      </c>
      <c r="IZ55" s="30">
        <v>460.9579</v>
      </c>
      <c r="JA55" s="30">
        <v>361.88567999999992</v>
      </c>
      <c r="JB55" s="30">
        <v>376.24523000000005</v>
      </c>
      <c r="JC55" s="30">
        <v>391.83191000000005</v>
      </c>
      <c r="JD55" s="30">
        <v>263.15938999999997</v>
      </c>
      <c r="JE55" s="30">
        <v>190.45570000000001</v>
      </c>
      <c r="JF55" s="30">
        <v>192.44388000000001</v>
      </c>
      <c r="JG55" s="30">
        <v>602.46503000000018</v>
      </c>
      <c r="JH55" s="30">
        <v>221.31669999999997</v>
      </c>
      <c r="JI55" s="30">
        <v>283.89434</v>
      </c>
      <c r="JJ55" s="30">
        <v>170.8913</v>
      </c>
      <c r="JK55" s="30">
        <v>308.74437999999998</v>
      </c>
      <c r="JL55" s="30">
        <v>126.57461000000001</v>
      </c>
    </row>
    <row r="56" spans="2:272" s="3" customFormat="1" ht="13.5" x14ac:dyDescent="0.2">
      <c r="B56" s="20" t="s">
        <v>30</v>
      </c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3"/>
      <c r="AA56" s="29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1"/>
      <c r="AM56" s="32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3"/>
      <c r="AY56" s="29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1"/>
      <c r="BK56" s="3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3"/>
      <c r="BW56" s="29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1"/>
      <c r="CI56" s="32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3"/>
      <c r="CU56" s="29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32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3"/>
      <c r="DS56" s="29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1"/>
      <c r="EE56" s="32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3"/>
      <c r="EQ56" s="29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1"/>
      <c r="FC56" s="32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1"/>
      <c r="FO56" s="47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3"/>
      <c r="GA56" s="29">
        <v>0.188</v>
      </c>
      <c r="GB56" s="29"/>
      <c r="GC56" s="29"/>
      <c r="GD56" s="29"/>
      <c r="GE56" s="29"/>
      <c r="GF56" s="29"/>
      <c r="GG56" s="30"/>
      <c r="GH56" s="30"/>
      <c r="GI56" s="30">
        <v>1.1081199951171901</v>
      </c>
      <c r="GJ56" s="30"/>
      <c r="GK56" s="32"/>
      <c r="GL56" s="33"/>
      <c r="GM56" s="29"/>
      <c r="GN56" s="76"/>
      <c r="GO56" s="76"/>
      <c r="GP56" s="22"/>
      <c r="GQ56" s="22"/>
      <c r="GR56" s="22"/>
      <c r="GS56" s="22"/>
      <c r="GT56" s="22"/>
      <c r="GU56" s="22"/>
      <c r="GV56" s="30"/>
      <c r="GW56" s="22"/>
      <c r="GX56" s="33"/>
      <c r="GY56" s="29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3"/>
      <c r="HW56" s="29"/>
      <c r="HX56" s="30"/>
      <c r="HY56" s="30"/>
      <c r="HZ56" s="30"/>
      <c r="IA56" s="30"/>
      <c r="IB56" s="30"/>
      <c r="IC56" s="30"/>
      <c r="ID56" s="30"/>
      <c r="IE56" s="30"/>
      <c r="IF56" s="30" t="s">
        <v>36</v>
      </c>
      <c r="IG56" s="30"/>
      <c r="IH56" s="33"/>
      <c r="II56" s="30"/>
      <c r="IJ56" s="30" t="s">
        <v>36</v>
      </c>
      <c r="IK56" s="30" t="s">
        <v>36</v>
      </c>
      <c r="IL56" s="30" t="s">
        <v>36</v>
      </c>
      <c r="IM56" s="30" t="s">
        <v>36</v>
      </c>
      <c r="IN56" s="30" t="s">
        <v>36</v>
      </c>
      <c r="IO56" s="30" t="s">
        <v>36</v>
      </c>
      <c r="IP56" s="30" t="s">
        <v>36</v>
      </c>
      <c r="IQ56" s="30" t="s">
        <v>36</v>
      </c>
      <c r="IR56" s="30" t="s">
        <v>36</v>
      </c>
      <c r="IS56" s="30" t="s">
        <v>36</v>
      </c>
      <c r="IT56" s="30" t="s">
        <v>36</v>
      </c>
      <c r="IU56" s="30" t="s">
        <v>36</v>
      </c>
      <c r="IV56" s="30" t="s">
        <v>36</v>
      </c>
      <c r="IW56" s="30" t="s">
        <v>36</v>
      </c>
      <c r="IX56" s="30" t="s">
        <v>36</v>
      </c>
      <c r="IY56" s="30" t="s">
        <v>36</v>
      </c>
      <c r="IZ56" s="30" t="s">
        <v>36</v>
      </c>
      <c r="JA56" s="30" t="s">
        <v>36</v>
      </c>
      <c r="JB56" s="30" t="s">
        <v>36</v>
      </c>
      <c r="JC56" s="30" t="s">
        <v>36</v>
      </c>
      <c r="JD56" s="30" t="s">
        <v>36</v>
      </c>
      <c r="JE56" s="30" t="s">
        <v>36</v>
      </c>
      <c r="JF56" s="30" t="s">
        <v>36</v>
      </c>
      <c r="JG56" s="30" t="s">
        <v>36</v>
      </c>
      <c r="JH56" s="30" t="s">
        <v>36</v>
      </c>
      <c r="JI56" s="30" t="s">
        <v>36</v>
      </c>
      <c r="JJ56" s="30" t="s">
        <v>36</v>
      </c>
      <c r="JK56" s="30" t="s">
        <v>36</v>
      </c>
      <c r="JL56" s="30" t="s">
        <v>36</v>
      </c>
    </row>
    <row r="57" spans="2:272" s="3" customFormat="1" ht="13.5" x14ac:dyDescent="0.2">
      <c r="B57" s="20" t="s">
        <v>18</v>
      </c>
      <c r="C57" s="29">
        <v>22.5</v>
      </c>
      <c r="D57" s="30">
        <v>6.72</v>
      </c>
      <c r="E57" s="30">
        <v>22</v>
      </c>
      <c r="F57" s="30"/>
      <c r="G57" s="30">
        <v>1.0999999999999999E-2</v>
      </c>
      <c r="H57" s="30">
        <v>46</v>
      </c>
      <c r="I57" s="30">
        <v>146</v>
      </c>
      <c r="J57" s="30">
        <v>470</v>
      </c>
      <c r="K57" s="30">
        <v>70</v>
      </c>
      <c r="L57" s="30">
        <v>69</v>
      </c>
      <c r="M57" s="30">
        <v>46</v>
      </c>
      <c r="N57" s="31"/>
      <c r="O57" s="32">
        <v>138</v>
      </c>
      <c r="P57" s="30"/>
      <c r="Q57" s="30">
        <v>119.5</v>
      </c>
      <c r="R57" s="30">
        <v>166.5</v>
      </c>
      <c r="S57" s="30">
        <v>165.001</v>
      </c>
      <c r="T57" s="30">
        <v>451.3</v>
      </c>
      <c r="U57" s="30">
        <v>159.49799999999999</v>
      </c>
      <c r="V57" s="30">
        <v>94.5</v>
      </c>
      <c r="W57" s="30">
        <v>93</v>
      </c>
      <c r="X57" s="30">
        <v>94.5</v>
      </c>
      <c r="Y57" s="30">
        <v>70.5</v>
      </c>
      <c r="Z57" s="33">
        <v>82.26</v>
      </c>
      <c r="AA57" s="29">
        <v>72</v>
      </c>
      <c r="AB57" s="30"/>
      <c r="AC57" s="30"/>
      <c r="AD57" s="30"/>
      <c r="AE57" s="30">
        <v>4.3999999999999997E-2</v>
      </c>
      <c r="AF57" s="30"/>
      <c r="AG57" s="30"/>
      <c r="AH57" s="30"/>
      <c r="AI57" s="30">
        <v>4.452</v>
      </c>
      <c r="AJ57" s="30"/>
      <c r="AK57" s="30"/>
      <c r="AL57" s="31">
        <v>1</v>
      </c>
      <c r="AM57" s="32"/>
      <c r="AN57" s="30">
        <v>2E-3</v>
      </c>
      <c r="AO57" s="30"/>
      <c r="AP57" s="30"/>
      <c r="AQ57" s="30"/>
      <c r="AR57" s="30">
        <v>3.2879999999999998</v>
      </c>
      <c r="AS57" s="30"/>
      <c r="AT57" s="30"/>
      <c r="AU57" s="30">
        <v>1.28</v>
      </c>
      <c r="AV57" s="30">
        <v>4.0000000000000001E-3</v>
      </c>
      <c r="AW57" s="30"/>
      <c r="AX57" s="33"/>
      <c r="AY57" s="29"/>
      <c r="AZ57" s="30"/>
      <c r="BA57" s="30">
        <v>0.28799999999999998</v>
      </c>
      <c r="BB57" s="30">
        <v>4.4000000000000004</v>
      </c>
      <c r="BC57" s="30"/>
      <c r="BD57" s="30"/>
      <c r="BE57" s="30">
        <v>0.28799999999999998</v>
      </c>
      <c r="BF57" s="30">
        <v>0.1</v>
      </c>
      <c r="BG57" s="30"/>
      <c r="BH57" s="30"/>
      <c r="BI57" s="30">
        <v>0.38800000000000001</v>
      </c>
      <c r="BJ57" s="31">
        <v>0.1</v>
      </c>
      <c r="BK57" s="32">
        <v>8.7999999999999995E-2</v>
      </c>
      <c r="BL57" s="30"/>
      <c r="BM57" s="30">
        <v>0.18</v>
      </c>
      <c r="BN57" s="30">
        <v>0.2</v>
      </c>
      <c r="BO57" s="30">
        <v>0.253</v>
      </c>
      <c r="BP57" s="30">
        <v>0.2</v>
      </c>
      <c r="BQ57" s="30">
        <v>0.43799999999999994</v>
      </c>
      <c r="BR57" s="30">
        <v>0.4</v>
      </c>
      <c r="BS57" s="30">
        <v>0.1</v>
      </c>
      <c r="BT57" s="30">
        <v>0.37</v>
      </c>
      <c r="BU57" s="30"/>
      <c r="BV57" s="33"/>
      <c r="BW57" s="29">
        <v>7.4999999999999997E-2</v>
      </c>
      <c r="BX57" s="30">
        <v>0.1</v>
      </c>
      <c r="BY57" s="30">
        <v>0.1</v>
      </c>
      <c r="BZ57" s="30"/>
      <c r="CA57" s="30">
        <v>0.1</v>
      </c>
      <c r="CB57" s="30">
        <v>0.05</v>
      </c>
      <c r="CC57" s="30">
        <v>0.1</v>
      </c>
      <c r="CD57" s="30">
        <v>9.5000000000000001E-2</v>
      </c>
      <c r="CE57" s="30"/>
      <c r="CF57" s="30">
        <v>0.1</v>
      </c>
      <c r="CG57" s="30"/>
      <c r="CH57" s="31">
        <v>6.2E-2</v>
      </c>
      <c r="CI57" s="32"/>
      <c r="CJ57" s="30">
        <v>0.05</v>
      </c>
      <c r="CK57" s="30">
        <v>0.95199999999999996</v>
      </c>
      <c r="CL57" s="30"/>
      <c r="CM57" s="30"/>
      <c r="CN57" s="30"/>
      <c r="CO57" s="30">
        <v>0.22</v>
      </c>
      <c r="CP57" s="30">
        <v>0.04</v>
      </c>
      <c r="CQ57" s="30"/>
      <c r="CR57" s="30"/>
      <c r="CS57" s="30">
        <v>2.5000000000000001E-2</v>
      </c>
      <c r="CT57" s="33"/>
      <c r="CU57" s="29">
        <v>6.8000000000000005E-2</v>
      </c>
      <c r="CV57" s="30"/>
      <c r="CW57" s="30"/>
      <c r="CX57" s="30">
        <v>0.05</v>
      </c>
      <c r="CY57" s="30">
        <v>100</v>
      </c>
      <c r="CZ57" s="30"/>
      <c r="DA57" s="30">
        <v>405</v>
      </c>
      <c r="DB57" s="30">
        <v>476.9</v>
      </c>
      <c r="DC57" s="30">
        <v>202.5</v>
      </c>
      <c r="DD57" s="30">
        <v>315</v>
      </c>
      <c r="DE57" s="30"/>
      <c r="DF57" s="31"/>
      <c r="DG57" s="32">
        <v>0.05</v>
      </c>
      <c r="DH57" s="30"/>
      <c r="DI57" s="30"/>
      <c r="DJ57" s="30"/>
      <c r="DK57" s="30">
        <v>0.1</v>
      </c>
      <c r="DL57" s="30"/>
      <c r="DM57" s="30">
        <v>0.1</v>
      </c>
      <c r="DN57" s="30"/>
      <c r="DO57" s="30">
        <v>0.2</v>
      </c>
      <c r="DP57" s="30"/>
      <c r="DQ57" s="30"/>
      <c r="DR57" s="33"/>
      <c r="DS57" s="29">
        <v>0.05</v>
      </c>
      <c r="DT57" s="30"/>
      <c r="DU57" s="30"/>
      <c r="DV57" s="30"/>
      <c r="DW57" s="30">
        <v>0.1</v>
      </c>
      <c r="DX57" s="30"/>
      <c r="DY57" s="30">
        <v>0.1</v>
      </c>
      <c r="DZ57" s="30"/>
      <c r="EA57" s="30">
        <v>0.2</v>
      </c>
      <c r="EB57" s="30"/>
      <c r="EC57" s="30"/>
      <c r="ED57" s="31"/>
      <c r="EE57" s="32"/>
      <c r="EF57" s="30"/>
      <c r="EG57" s="30"/>
      <c r="EH57" s="30">
        <v>0.2</v>
      </c>
      <c r="EI57" s="30">
        <v>202.5</v>
      </c>
      <c r="EJ57" s="30">
        <v>202.5</v>
      </c>
      <c r="EK57" s="30">
        <v>202.5</v>
      </c>
      <c r="EL57" s="30">
        <v>157.50004999999999</v>
      </c>
      <c r="EM57" s="30">
        <v>2.5000000000000001E-4</v>
      </c>
      <c r="EN57" s="30"/>
      <c r="EO57" s="30">
        <v>157.5</v>
      </c>
      <c r="EP57" s="33"/>
      <c r="EQ57" s="29">
        <v>157.5</v>
      </c>
      <c r="ER57" s="30"/>
      <c r="ES57" s="30"/>
      <c r="ET57" s="30">
        <v>150</v>
      </c>
      <c r="EU57" s="30"/>
      <c r="EV57" s="30"/>
      <c r="EW57" s="30"/>
      <c r="EX57" s="30"/>
      <c r="EY57" s="30"/>
      <c r="EZ57" s="30"/>
      <c r="FA57" s="30"/>
      <c r="FB57" s="31"/>
      <c r="FC57" s="32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1"/>
      <c r="FO57" s="47"/>
      <c r="FP57" s="30"/>
      <c r="FQ57" s="30"/>
      <c r="FR57" s="30"/>
      <c r="FS57" s="30"/>
      <c r="FT57" s="30"/>
      <c r="FU57" s="30"/>
      <c r="FV57" s="30"/>
      <c r="FW57" s="30">
        <f>VLOOKUP(B57,'[1]Tablas 2016'!$A$64:$L$86,10,FALSE)</f>
        <v>7.0000000000000007E-2</v>
      </c>
      <c r="FX57" s="30">
        <f>VLOOKUP(B57,'[1]Tablas 2016'!$A$64:$L$86,11,FALSE)</f>
        <v>0.05</v>
      </c>
      <c r="FY57" s="30">
        <v>0.08</v>
      </c>
      <c r="FZ57" s="33">
        <f>VLOOKUP(B57,'[1]Tablas 2016'!$A$62:$N$86,13,FALSE)</f>
        <v>19.97362</v>
      </c>
      <c r="GA57" s="29"/>
      <c r="GB57" s="29"/>
      <c r="GC57" s="29">
        <v>0.05</v>
      </c>
      <c r="GD57" s="29"/>
      <c r="GE57" s="29">
        <v>0.05</v>
      </c>
      <c r="GF57" s="29"/>
      <c r="GG57" s="30">
        <v>0.05</v>
      </c>
      <c r="GH57" s="30"/>
      <c r="GI57" s="30"/>
      <c r="GJ57" s="30"/>
      <c r="GK57" s="32"/>
      <c r="GL57" s="33"/>
      <c r="GM57" s="29"/>
      <c r="GN57" s="76"/>
      <c r="GO57" s="76"/>
      <c r="GP57" s="30"/>
      <c r="GQ57" s="30"/>
      <c r="GR57" s="30"/>
      <c r="GS57" s="30"/>
      <c r="GT57" s="30"/>
      <c r="GU57" s="22"/>
      <c r="GV57" s="30"/>
      <c r="GW57" s="22"/>
      <c r="GX57" s="33"/>
      <c r="GY57" s="29">
        <v>6.2052100000000001</v>
      </c>
      <c r="GZ57" s="30">
        <v>11.223129999999999</v>
      </c>
      <c r="HA57" s="30">
        <v>12.41</v>
      </c>
      <c r="HB57" s="30"/>
      <c r="HC57" s="30"/>
      <c r="HD57" s="30">
        <v>23.52</v>
      </c>
      <c r="HE57" s="30"/>
      <c r="HF57" s="30">
        <v>23.51</v>
      </c>
      <c r="HG57" s="30">
        <v>6.2050000000000001</v>
      </c>
      <c r="HH57" s="30"/>
      <c r="HI57" s="30">
        <v>8.9999999999999993E-3</v>
      </c>
      <c r="HJ57" s="30"/>
      <c r="HK57" s="30"/>
      <c r="HL57" s="30"/>
      <c r="HM57" s="30"/>
      <c r="HN57" s="30"/>
      <c r="HO57" s="30"/>
      <c r="HP57" s="30"/>
      <c r="HQ57" s="30"/>
      <c r="HR57" s="30">
        <v>23.975000000000001</v>
      </c>
      <c r="HS57" s="30"/>
      <c r="HT57" s="30"/>
      <c r="HU57" s="30"/>
      <c r="HV57" s="33"/>
      <c r="HW57" s="29"/>
      <c r="HX57" s="30"/>
      <c r="HY57" s="30"/>
      <c r="HZ57" s="30"/>
      <c r="IA57" s="30"/>
      <c r="IB57" s="30"/>
      <c r="IC57" s="30"/>
      <c r="ID57" s="30"/>
      <c r="IE57" s="30"/>
      <c r="IF57" s="30" t="s">
        <v>36</v>
      </c>
      <c r="IG57" s="30"/>
      <c r="IH57" s="33"/>
      <c r="II57" s="30">
        <v>24.008290000000002</v>
      </c>
      <c r="IJ57" s="30">
        <v>24.001950000000001</v>
      </c>
      <c r="IK57" s="30"/>
      <c r="IL57" s="30" t="s">
        <v>36</v>
      </c>
      <c r="IM57" s="30">
        <v>0</v>
      </c>
      <c r="IN57" s="30">
        <v>0.48</v>
      </c>
      <c r="IO57" s="30">
        <v>19</v>
      </c>
      <c r="IP57" s="30">
        <v>18.63</v>
      </c>
      <c r="IQ57" s="30">
        <v>24</v>
      </c>
      <c r="IR57" s="30">
        <v>0</v>
      </c>
      <c r="IS57" s="30">
        <v>2.86808</v>
      </c>
      <c r="IT57" s="30">
        <v>0</v>
      </c>
      <c r="IU57" s="30" t="s">
        <v>36</v>
      </c>
      <c r="IV57" s="30" t="s">
        <v>36</v>
      </c>
      <c r="IW57" s="30" t="s">
        <v>36</v>
      </c>
      <c r="IX57" s="30">
        <v>0</v>
      </c>
      <c r="IY57" s="30">
        <v>48.984610000000004</v>
      </c>
      <c r="IZ57" s="30">
        <v>0</v>
      </c>
      <c r="JA57" s="30">
        <v>1</v>
      </c>
      <c r="JB57" s="30">
        <v>0</v>
      </c>
      <c r="JC57" s="30" t="s">
        <v>36</v>
      </c>
      <c r="JD57" s="30" t="s">
        <v>36</v>
      </c>
      <c r="JE57" s="30" t="s">
        <v>36</v>
      </c>
      <c r="JF57" s="30">
        <v>4.2</v>
      </c>
      <c r="JG57" s="30" t="s">
        <v>36</v>
      </c>
      <c r="JH57" s="30" t="s">
        <v>36</v>
      </c>
      <c r="JI57" s="30">
        <v>24</v>
      </c>
      <c r="JJ57" s="30" t="s">
        <v>36</v>
      </c>
      <c r="JK57" s="30" t="s">
        <v>36</v>
      </c>
      <c r="JL57" s="30" t="s">
        <v>36</v>
      </c>
    </row>
    <row r="58" spans="2:272" s="3" customFormat="1" ht="13.5" x14ac:dyDescent="0.2">
      <c r="B58" s="20" t="s">
        <v>8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2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3"/>
      <c r="AA58" s="29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1"/>
      <c r="AM58" s="32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3"/>
      <c r="AY58" s="29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1"/>
      <c r="BK58" s="3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3"/>
      <c r="BW58" s="29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1"/>
      <c r="CI58" s="32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3"/>
      <c r="CU58" s="29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1"/>
      <c r="DG58" s="32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3"/>
      <c r="DS58" s="29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1"/>
      <c r="EE58" s="32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3"/>
      <c r="EQ58" s="29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1"/>
      <c r="FC58" s="32"/>
      <c r="FD58" s="30">
        <v>25.018999999999998</v>
      </c>
      <c r="FE58" s="30"/>
      <c r="FF58" s="30"/>
      <c r="FG58" s="30"/>
      <c r="FH58" s="30"/>
      <c r="FI58" s="30">
        <v>0.05</v>
      </c>
      <c r="FJ58" s="30"/>
      <c r="FK58" s="30">
        <v>4.8000000000000001E-4</v>
      </c>
      <c r="FL58" s="30"/>
      <c r="FM58" s="30"/>
      <c r="FN58" s="31"/>
      <c r="FO58" s="47"/>
      <c r="FP58" s="30">
        <v>48.57</v>
      </c>
      <c r="FQ58" s="30"/>
      <c r="FR58" s="30"/>
      <c r="FS58" s="30"/>
      <c r="FT58" s="30">
        <v>24.5</v>
      </c>
      <c r="FU58" s="30"/>
      <c r="FV58" s="30">
        <v>24.5</v>
      </c>
      <c r="FW58" s="30"/>
      <c r="FX58" s="30">
        <f>VLOOKUP(B58,'[1]Tablas 2016'!$A$64:$L$86,11,FALSE)</f>
        <v>24.5</v>
      </c>
      <c r="FY58" s="30"/>
      <c r="FZ58" s="33"/>
      <c r="GA58" s="29">
        <v>24.5</v>
      </c>
      <c r="GB58" s="29">
        <v>24.5</v>
      </c>
      <c r="GC58" s="29">
        <v>137</v>
      </c>
      <c r="GD58" s="29">
        <v>137</v>
      </c>
      <c r="GE58" s="29">
        <v>69.48</v>
      </c>
      <c r="GF58" s="29">
        <v>24.5</v>
      </c>
      <c r="GG58" s="30"/>
      <c r="GH58" s="30">
        <v>93.98</v>
      </c>
      <c r="GI58" s="30">
        <v>44.98</v>
      </c>
      <c r="GJ58" s="30">
        <v>24.5</v>
      </c>
      <c r="GK58" s="32">
        <v>93.98</v>
      </c>
      <c r="GL58" s="33">
        <v>24.504999999999999</v>
      </c>
      <c r="GM58" s="29"/>
      <c r="GN58" s="76"/>
      <c r="GO58" s="76"/>
      <c r="GP58" s="22"/>
      <c r="GQ58" s="22"/>
      <c r="GR58" s="22"/>
      <c r="GS58" s="22"/>
      <c r="GT58" s="30">
        <v>168.98</v>
      </c>
      <c r="GU58" s="22"/>
      <c r="GV58" s="30"/>
      <c r="GW58" s="22"/>
      <c r="GX58" s="33"/>
      <c r="GY58" s="29"/>
      <c r="GZ58" s="30"/>
      <c r="HA58" s="30">
        <v>24.5</v>
      </c>
      <c r="HB58" s="30"/>
      <c r="HC58" s="30">
        <v>49</v>
      </c>
      <c r="HD58" s="30">
        <v>24.5</v>
      </c>
      <c r="HE58" s="30">
        <v>44.980000000000004</v>
      </c>
      <c r="HF58" s="30">
        <v>49</v>
      </c>
      <c r="HG58" s="30">
        <v>73.5</v>
      </c>
      <c r="HH58" s="30">
        <v>28.512</v>
      </c>
      <c r="HI58" s="30"/>
      <c r="HJ58" s="30">
        <v>24.5</v>
      </c>
      <c r="HK58" s="30"/>
      <c r="HL58" s="30">
        <v>24.5</v>
      </c>
      <c r="HM58" s="30"/>
      <c r="HN58" s="30"/>
      <c r="HO58" s="30"/>
      <c r="HP58" s="30"/>
      <c r="HQ58" s="30"/>
      <c r="HR58" s="30">
        <v>5.9999999999999995E-4</v>
      </c>
      <c r="HS58" s="30"/>
      <c r="HT58" s="30">
        <v>30.72</v>
      </c>
      <c r="HU58" s="30"/>
      <c r="HV58" s="33"/>
      <c r="HW58" s="29"/>
      <c r="HX58" s="30"/>
      <c r="HY58" s="30"/>
      <c r="HZ58" s="30"/>
      <c r="IA58" s="30">
        <v>23.8</v>
      </c>
      <c r="IB58" s="30">
        <v>40.96</v>
      </c>
      <c r="IC58" s="30"/>
      <c r="ID58" s="30">
        <v>5.04</v>
      </c>
      <c r="IE58" s="30">
        <v>12.687200000000001</v>
      </c>
      <c r="IF58" s="30">
        <v>14.836</v>
      </c>
      <c r="IG58" s="30">
        <v>33.065200000000004</v>
      </c>
      <c r="IH58" s="33"/>
      <c r="II58" s="30">
        <v>2.7</v>
      </c>
      <c r="IJ58" s="30">
        <v>24</v>
      </c>
      <c r="IK58" s="30">
        <v>16.384</v>
      </c>
      <c r="IL58" s="30">
        <v>0.6</v>
      </c>
      <c r="IM58" s="30">
        <v>196.85899999999998</v>
      </c>
      <c r="IN58" s="30">
        <v>16.984000000000002</v>
      </c>
      <c r="IO58" s="30">
        <v>0</v>
      </c>
      <c r="IP58" s="30">
        <v>49.075000000000003</v>
      </c>
      <c r="IQ58" s="30">
        <v>2.6160000000000001</v>
      </c>
      <c r="IR58" s="30">
        <v>2.6160000000000001</v>
      </c>
      <c r="IS58" s="30">
        <v>3.2160000000000002</v>
      </c>
      <c r="IT58" s="30">
        <v>0.3</v>
      </c>
      <c r="IU58" s="30" t="s">
        <v>36</v>
      </c>
      <c r="IV58" s="30">
        <v>0</v>
      </c>
      <c r="IW58" s="30">
        <v>205.74720000000002</v>
      </c>
      <c r="IX58" s="30">
        <v>0</v>
      </c>
      <c r="IY58" s="30" t="s">
        <v>36</v>
      </c>
      <c r="IZ58" s="30">
        <v>0</v>
      </c>
      <c r="JA58" s="30">
        <v>25</v>
      </c>
      <c r="JB58" s="30">
        <v>0</v>
      </c>
      <c r="JC58" s="30" t="s">
        <v>36</v>
      </c>
      <c r="JD58" s="30">
        <v>0.216</v>
      </c>
      <c r="JE58" s="30" t="s">
        <v>36</v>
      </c>
      <c r="JF58" s="30">
        <v>16.384</v>
      </c>
      <c r="JG58" s="30">
        <v>17.061999999999998</v>
      </c>
      <c r="JH58" s="30" t="s">
        <v>36</v>
      </c>
      <c r="JI58" s="30">
        <v>16.384</v>
      </c>
      <c r="JJ58" s="30">
        <v>8.1920000000000002</v>
      </c>
      <c r="JK58" s="30">
        <v>40.896000000000001</v>
      </c>
      <c r="JL58" s="30">
        <v>0</v>
      </c>
    </row>
    <row r="59" spans="2:272" s="3" customFormat="1" ht="13.5" x14ac:dyDescent="0.2">
      <c r="B59" s="20" t="s">
        <v>25</v>
      </c>
      <c r="C59" s="29">
        <v>11.226170000000002</v>
      </c>
      <c r="D59" s="30">
        <v>18.25909</v>
      </c>
      <c r="E59" s="30">
        <v>7.5833699999999995</v>
      </c>
      <c r="F59" s="30">
        <v>0.44600000000000001</v>
      </c>
      <c r="G59" s="30">
        <v>9.8350000000000009</v>
      </c>
      <c r="H59" s="30">
        <v>16.731059999999999</v>
      </c>
      <c r="I59" s="30">
        <v>28.405000000000001</v>
      </c>
      <c r="J59" s="30">
        <v>26.212999999999997</v>
      </c>
      <c r="K59" s="30">
        <v>13.051119999999999</v>
      </c>
      <c r="L59" s="30">
        <v>29.753</v>
      </c>
      <c r="M59" s="30">
        <v>26.75</v>
      </c>
      <c r="N59" s="31">
        <v>8.5950000000000006</v>
      </c>
      <c r="O59" s="32">
        <v>34.56024</v>
      </c>
      <c r="P59" s="30">
        <v>46.04699999999999</v>
      </c>
      <c r="Q59" s="30">
        <v>20.337</v>
      </c>
      <c r="R59" s="30">
        <v>31.444219999999994</v>
      </c>
      <c r="S59" s="30">
        <v>18.703299999999999</v>
      </c>
      <c r="T59" s="30">
        <v>55.440819999999995</v>
      </c>
      <c r="U59" s="30">
        <v>27.57893</v>
      </c>
      <c r="V59" s="30">
        <v>43.182029999999997</v>
      </c>
      <c r="W59" s="30">
        <v>52.392759999999996</v>
      </c>
      <c r="X59" s="30">
        <v>19.475000000000001</v>
      </c>
      <c r="Y59" s="30">
        <v>10.231</v>
      </c>
      <c r="Z59" s="33">
        <v>24.794</v>
      </c>
      <c r="AA59" s="29">
        <v>37.748999999999995</v>
      </c>
      <c r="AB59" s="30">
        <v>21.048999999999996</v>
      </c>
      <c r="AC59" s="30">
        <v>5.0010000000000003</v>
      </c>
      <c r="AD59" s="30">
        <v>9.4864899999999981</v>
      </c>
      <c r="AE59" s="30">
        <v>42.1006</v>
      </c>
      <c r="AF59" s="30">
        <v>14.83156</v>
      </c>
      <c r="AG59" s="30">
        <v>11.38419</v>
      </c>
      <c r="AH59" s="30">
        <v>44.189599999999999</v>
      </c>
      <c r="AI59" s="30">
        <v>23.962579999999999</v>
      </c>
      <c r="AJ59" s="30">
        <v>34.616</v>
      </c>
      <c r="AK59" s="30">
        <v>55.528000000000006</v>
      </c>
      <c r="AL59" s="31">
        <v>22.644000000000002</v>
      </c>
      <c r="AM59" s="32">
        <v>4.4789999999999992</v>
      </c>
      <c r="AN59" s="30">
        <v>8.1440000000000001</v>
      </c>
      <c r="AO59" s="30">
        <v>7.0913000000000004</v>
      </c>
      <c r="AP59" s="30">
        <v>9.4783000000000008</v>
      </c>
      <c r="AQ59" s="30">
        <v>14.8096</v>
      </c>
      <c r="AR59" s="30">
        <v>53.4039</v>
      </c>
      <c r="AS59" s="30">
        <v>21.919899999999998</v>
      </c>
      <c r="AT59" s="30">
        <v>0.03</v>
      </c>
      <c r="AU59" s="30">
        <v>5.4649000000000001</v>
      </c>
      <c r="AV59" s="30">
        <v>2.2593999999999999</v>
      </c>
      <c r="AW59" s="30">
        <v>1.8755480000000002</v>
      </c>
      <c r="AX59" s="33">
        <v>0.09</v>
      </c>
      <c r="AY59" s="29">
        <v>0.20200000000000001</v>
      </c>
      <c r="AZ59" s="30">
        <v>12.747300000000001</v>
      </c>
      <c r="BA59" s="30"/>
      <c r="BB59" s="30"/>
      <c r="BC59" s="30">
        <v>12.144400000000001</v>
      </c>
      <c r="BD59" s="30">
        <v>2.5999999999999996</v>
      </c>
      <c r="BE59" s="30">
        <v>10</v>
      </c>
      <c r="BF59" s="30">
        <v>2E-3</v>
      </c>
      <c r="BG59" s="30">
        <v>0.25</v>
      </c>
      <c r="BH59" s="30">
        <v>1.4E-2</v>
      </c>
      <c r="BI59" s="30">
        <v>19.303000000000001</v>
      </c>
      <c r="BJ59" s="31">
        <v>0.03</v>
      </c>
      <c r="BK59" s="32"/>
      <c r="BL59" s="30">
        <v>0.3</v>
      </c>
      <c r="BM59" s="30">
        <v>6.4132999999999996</v>
      </c>
      <c r="BN59" s="30"/>
      <c r="BO59" s="30">
        <v>0.19800000000000001</v>
      </c>
      <c r="BP59" s="30">
        <v>7.1280000000000001</v>
      </c>
      <c r="BQ59" s="30">
        <v>2.5463</v>
      </c>
      <c r="BR59" s="30">
        <v>0.1663</v>
      </c>
      <c r="BS59" s="30">
        <v>3.0150000000000001</v>
      </c>
      <c r="BT59" s="30">
        <v>0.3</v>
      </c>
      <c r="BU59" s="30">
        <v>0.29699999999999999</v>
      </c>
      <c r="BV59" s="33">
        <v>2.4472800000000001</v>
      </c>
      <c r="BW59" s="29"/>
      <c r="BX59" s="30">
        <v>1.8E-3</v>
      </c>
      <c r="BY59" s="30">
        <v>0.59399999999999997</v>
      </c>
      <c r="BZ59" s="30"/>
      <c r="CA59" s="30">
        <v>0.99</v>
      </c>
      <c r="CB59" s="30"/>
      <c r="CC59" s="30">
        <v>12.651</v>
      </c>
      <c r="CD59" s="30"/>
      <c r="CE59" s="30"/>
      <c r="CF59" s="30">
        <v>1E-3</v>
      </c>
      <c r="CG59" s="30">
        <v>5.0000000000000001E-3</v>
      </c>
      <c r="CH59" s="31">
        <v>2.1987999999999999</v>
      </c>
      <c r="CI59" s="32">
        <v>5.0078999999999994</v>
      </c>
      <c r="CJ59" s="30">
        <v>93.684460000000001</v>
      </c>
      <c r="CK59" s="30">
        <v>59.379659999999987</v>
      </c>
      <c r="CL59" s="30">
        <v>57.828050000000005</v>
      </c>
      <c r="CM59" s="30">
        <v>42.439460000000004</v>
      </c>
      <c r="CN59" s="30">
        <v>28.755600000000001</v>
      </c>
      <c r="CO59" s="30">
        <v>39.923920000000003</v>
      </c>
      <c r="CP59" s="30">
        <v>26.893110000000004</v>
      </c>
      <c r="CQ59" s="30">
        <v>49.2605</v>
      </c>
      <c r="CR59" s="30">
        <v>12.064539999999999</v>
      </c>
      <c r="CS59" s="30">
        <v>49.100349999999999</v>
      </c>
      <c r="CT59" s="33">
        <v>45.870510000000003</v>
      </c>
      <c r="CU59" s="29">
        <v>3.8360000000000003</v>
      </c>
      <c r="CV59" s="30">
        <v>1.2</v>
      </c>
      <c r="CW59" s="30">
        <v>11.340100000000001</v>
      </c>
      <c r="CX59" s="30">
        <v>20.18</v>
      </c>
      <c r="CY59" s="30">
        <v>1.0000000000000001E-5</v>
      </c>
      <c r="CZ59" s="30">
        <v>6.7089999999999997E-2</v>
      </c>
      <c r="DA59" s="30">
        <v>1.0000000000000001E-5</v>
      </c>
      <c r="DB59" s="30">
        <v>31.219809999999999</v>
      </c>
      <c r="DC59" s="30">
        <v>25.308</v>
      </c>
      <c r="DD59" s="30">
        <v>2.0916899999999998</v>
      </c>
      <c r="DE59" s="30">
        <v>20.16</v>
      </c>
      <c r="DF59" s="31">
        <v>20.855519999999999</v>
      </c>
      <c r="DG59" s="32">
        <v>20.16</v>
      </c>
      <c r="DH59" s="30">
        <v>41.508000000000003</v>
      </c>
      <c r="DI59" s="30">
        <v>0.99</v>
      </c>
      <c r="DJ59" s="30"/>
      <c r="DK59" s="30">
        <v>20.184999999999999</v>
      </c>
      <c r="DL59" s="30">
        <v>1.6</v>
      </c>
      <c r="DM59" s="30">
        <v>20.16</v>
      </c>
      <c r="DN59" s="30">
        <v>1.0000000000000001E-5</v>
      </c>
      <c r="DO59" s="30">
        <v>21.835199999999997</v>
      </c>
      <c r="DP59" s="30">
        <v>20.16001</v>
      </c>
      <c r="DQ59" s="30">
        <v>20.16</v>
      </c>
      <c r="DR59" s="33">
        <v>0.20117000000000002</v>
      </c>
      <c r="DS59" s="29">
        <v>20.16</v>
      </c>
      <c r="DT59" s="30">
        <v>41.508000000000003</v>
      </c>
      <c r="DU59" s="30">
        <v>0.99</v>
      </c>
      <c r="DV59" s="30"/>
      <c r="DW59" s="30">
        <v>20.184999999999999</v>
      </c>
      <c r="DX59" s="30">
        <v>1.6</v>
      </c>
      <c r="DY59" s="30">
        <v>20.16</v>
      </c>
      <c r="DZ59" s="30">
        <v>1.0000000000000001E-5</v>
      </c>
      <c r="EA59" s="30">
        <v>21.835199999999997</v>
      </c>
      <c r="EB59" s="30">
        <v>20.16001</v>
      </c>
      <c r="EC59" s="30">
        <v>20.16</v>
      </c>
      <c r="ED59" s="31">
        <v>0.20117000000000002</v>
      </c>
      <c r="EE59" s="32">
        <v>0.2</v>
      </c>
      <c r="EF59" s="30">
        <v>20.44201</v>
      </c>
      <c r="EG59" s="30">
        <v>3.0000000000000002E-2</v>
      </c>
      <c r="EH59" s="30">
        <v>24.33</v>
      </c>
      <c r="EI59" s="30">
        <v>20.16</v>
      </c>
      <c r="EJ59" s="30">
        <v>3.0079999999999999E-2</v>
      </c>
      <c r="EK59" s="30">
        <v>40.335189999999997</v>
      </c>
      <c r="EL59" s="30">
        <v>15.81</v>
      </c>
      <c r="EM59" s="30">
        <v>21.18</v>
      </c>
      <c r="EN59" s="30">
        <v>20.16</v>
      </c>
      <c r="EO59" s="30">
        <v>15.82</v>
      </c>
      <c r="EP59" s="33">
        <v>1.2050000000000001</v>
      </c>
      <c r="EQ59" s="29">
        <v>1.65</v>
      </c>
      <c r="ER59" s="30">
        <v>21.655000000000001</v>
      </c>
      <c r="ES59" s="30">
        <v>1E-4</v>
      </c>
      <c r="ET59" s="30"/>
      <c r="EU59" s="30"/>
      <c r="EV59" s="30">
        <v>20.96</v>
      </c>
      <c r="EW59" s="30">
        <v>20.16</v>
      </c>
      <c r="EX59" s="30"/>
      <c r="EY59" s="30">
        <v>0.15</v>
      </c>
      <c r="EZ59" s="30">
        <v>0.04</v>
      </c>
      <c r="FA59" s="30">
        <v>1.782</v>
      </c>
      <c r="FB59" s="31">
        <v>1.3619600000000001</v>
      </c>
      <c r="FC59" s="32">
        <v>1.6248800000000001</v>
      </c>
      <c r="FD59" s="30">
        <v>1.2150000000000001</v>
      </c>
      <c r="FE59" s="30"/>
      <c r="FF59" s="30">
        <v>11.792999999999999</v>
      </c>
      <c r="FG59" s="30">
        <v>3.2250000000000001</v>
      </c>
      <c r="FH59" s="30">
        <v>22.114000000000001</v>
      </c>
      <c r="FI59" s="30"/>
      <c r="FJ59" s="30">
        <v>19.943999999999999</v>
      </c>
      <c r="FK59" s="30">
        <v>2.2519999999999998</v>
      </c>
      <c r="FL59" s="30">
        <v>18.2988</v>
      </c>
      <c r="FM59" s="30">
        <v>8.2208000000000006</v>
      </c>
      <c r="FN59" s="31">
        <v>4.3390000000000004</v>
      </c>
      <c r="FO59" s="47">
        <v>32.423520000000003</v>
      </c>
      <c r="FP59" s="30">
        <v>8.177999999999999</v>
      </c>
      <c r="FQ59" s="30">
        <v>19.84</v>
      </c>
      <c r="FR59" s="30"/>
      <c r="FS59" s="30">
        <v>6.6149999999999993</v>
      </c>
      <c r="FT59" s="30">
        <v>17.0748</v>
      </c>
      <c r="FU59" s="30">
        <v>6.6</v>
      </c>
      <c r="FV59" s="30">
        <v>38.095199999999998</v>
      </c>
      <c r="FW59" s="30">
        <f>VLOOKUP(B59,'[1]Tablas 2016'!$A$64:$L$86,10,FALSE)</f>
        <v>13.147200000000002</v>
      </c>
      <c r="FX59" s="30"/>
      <c r="FY59" s="30">
        <v>22.279999999999998</v>
      </c>
      <c r="FZ59" s="33">
        <f>VLOOKUP(B59,'[1]Tablas 2016'!$A$62:$N$86,13,FALSE)</f>
        <v>8.0603999999999996</v>
      </c>
      <c r="GA59" s="29">
        <v>3.8231999999999999</v>
      </c>
      <c r="GB59" s="29">
        <v>2.7815000000000003</v>
      </c>
      <c r="GC59" s="29"/>
      <c r="GD59" s="29"/>
      <c r="GE59" s="29"/>
      <c r="GF59" s="29"/>
      <c r="GG59" s="30">
        <v>4.7188099999999995</v>
      </c>
      <c r="GH59" s="30">
        <v>1.518</v>
      </c>
      <c r="GI59" s="30"/>
      <c r="GJ59" s="30"/>
      <c r="GK59" s="32"/>
      <c r="GL59" s="33">
        <v>1.4997499999999999</v>
      </c>
      <c r="GM59" s="29"/>
      <c r="GN59" s="76"/>
      <c r="GO59" s="76"/>
      <c r="GP59" s="22"/>
      <c r="GQ59" s="22"/>
      <c r="GR59" s="22"/>
      <c r="GS59" s="22"/>
      <c r="GT59" s="22"/>
      <c r="GU59" s="22"/>
      <c r="GV59" s="30"/>
      <c r="GW59" s="22"/>
      <c r="GX59" s="33"/>
      <c r="GY59" s="29"/>
      <c r="GZ59" s="30">
        <v>0.6</v>
      </c>
      <c r="HA59" s="30">
        <v>35.971199999999996</v>
      </c>
      <c r="HB59" s="30">
        <v>9.36</v>
      </c>
      <c r="HC59" s="30">
        <v>19.764949999999999</v>
      </c>
      <c r="HD59" s="30">
        <v>18</v>
      </c>
      <c r="HE59" s="30">
        <v>20.9512</v>
      </c>
      <c r="HF59" s="30">
        <v>23.68</v>
      </c>
      <c r="HG59" s="30">
        <v>24.571000000000002</v>
      </c>
      <c r="HH59" s="30">
        <v>29.311199999999999</v>
      </c>
      <c r="HI59" s="30"/>
      <c r="HJ59" s="30">
        <v>6.6</v>
      </c>
      <c r="HK59" s="30">
        <v>14.91625</v>
      </c>
      <c r="HL59" s="30">
        <v>71.4024</v>
      </c>
      <c r="HM59" s="30">
        <v>17.9712</v>
      </c>
      <c r="HN59" s="30">
        <v>11.2</v>
      </c>
      <c r="HO59" s="30"/>
      <c r="HP59" s="30">
        <v>9.82</v>
      </c>
      <c r="HQ59" s="30">
        <v>12.6</v>
      </c>
      <c r="HR59" s="30">
        <v>12.24</v>
      </c>
      <c r="HS59" s="30">
        <v>17.510400000000001</v>
      </c>
      <c r="HT59" s="30">
        <v>18.0702</v>
      </c>
      <c r="HU59" s="30">
        <v>50.391199999999998</v>
      </c>
      <c r="HV59" s="33">
        <v>9.5999999999999992E-3</v>
      </c>
      <c r="HW59" s="29"/>
      <c r="HX59" s="30"/>
      <c r="HY59" s="30">
        <v>19.007999999999999</v>
      </c>
      <c r="HZ59" s="30">
        <v>19.007999999999999</v>
      </c>
      <c r="IA59" s="30">
        <v>19.007999999999999</v>
      </c>
      <c r="IB59" s="30"/>
      <c r="IC59" s="30">
        <v>17.9712</v>
      </c>
      <c r="ID59" s="30"/>
      <c r="IE59" s="30">
        <v>17.9712</v>
      </c>
      <c r="IF59" s="30">
        <v>18.431999999999999</v>
      </c>
      <c r="IG59" s="30">
        <v>35.942399999999999</v>
      </c>
      <c r="IH59" s="33"/>
      <c r="II59" s="30">
        <v>17.9712</v>
      </c>
      <c r="IJ59" s="30">
        <v>20.736000000000001</v>
      </c>
      <c r="IK59" s="30"/>
      <c r="IL59" s="30">
        <v>20.736000000000001</v>
      </c>
      <c r="IM59" s="30">
        <v>20.736000000000001</v>
      </c>
      <c r="IN59" s="30">
        <v>20.736000000000001</v>
      </c>
      <c r="IO59" s="30">
        <v>0</v>
      </c>
      <c r="IP59" s="30">
        <v>20.736000000000001</v>
      </c>
      <c r="IQ59" s="30">
        <v>0</v>
      </c>
      <c r="IR59" s="30">
        <v>0</v>
      </c>
      <c r="IS59" s="30" t="s">
        <v>36</v>
      </c>
      <c r="IT59" s="30">
        <v>0</v>
      </c>
      <c r="IU59" s="30" t="s">
        <v>36</v>
      </c>
      <c r="IV59" s="30" t="s">
        <v>36</v>
      </c>
      <c r="IW59" s="30" t="s">
        <v>36</v>
      </c>
      <c r="IX59" s="30" t="s">
        <v>36</v>
      </c>
      <c r="IY59" s="30" t="s">
        <v>36</v>
      </c>
      <c r="IZ59" s="30" t="s">
        <v>36</v>
      </c>
      <c r="JA59" s="30" t="s">
        <v>36</v>
      </c>
      <c r="JB59" s="30" t="s">
        <v>36</v>
      </c>
      <c r="JC59" s="30" t="s">
        <v>36</v>
      </c>
      <c r="JD59" s="30" t="s">
        <v>36</v>
      </c>
      <c r="JE59" s="30" t="s">
        <v>36</v>
      </c>
      <c r="JF59" s="30" t="s">
        <v>36</v>
      </c>
      <c r="JG59" s="30" t="s">
        <v>36</v>
      </c>
      <c r="JH59" s="30" t="s">
        <v>36</v>
      </c>
      <c r="JI59" s="30" t="s">
        <v>36</v>
      </c>
      <c r="JJ59" s="30" t="s">
        <v>36</v>
      </c>
      <c r="JK59" s="30" t="s">
        <v>36</v>
      </c>
      <c r="JL59" s="30" t="s">
        <v>36</v>
      </c>
    </row>
    <row r="60" spans="2:272" s="3" customFormat="1" ht="13.5" x14ac:dyDescent="0.2">
      <c r="B60" s="20" t="s">
        <v>21</v>
      </c>
      <c r="C60" s="29">
        <v>583.69600000000003</v>
      </c>
      <c r="D60" s="30">
        <v>623.08900000000006</v>
      </c>
      <c r="E60" s="30">
        <v>543.51199999999994</v>
      </c>
      <c r="F60" s="30">
        <v>462.14300000000003</v>
      </c>
      <c r="G60" s="30">
        <v>507.59100000000001</v>
      </c>
      <c r="H60" s="30">
        <v>342.45299999999997</v>
      </c>
      <c r="I60" s="30">
        <v>392.637</v>
      </c>
      <c r="J60" s="30">
        <v>396.322</v>
      </c>
      <c r="K60" s="30">
        <v>434.24299999999999</v>
      </c>
      <c r="L60" s="30">
        <v>463.85699999999997</v>
      </c>
      <c r="M60" s="30">
        <v>433.85400000000004</v>
      </c>
      <c r="N60" s="31">
        <v>461.065</v>
      </c>
      <c r="O60" s="32">
        <v>360.61699999999996</v>
      </c>
      <c r="P60" s="30">
        <v>83.203000000000003</v>
      </c>
      <c r="Q60" s="30">
        <v>104.014</v>
      </c>
      <c r="R60" s="30">
        <v>108.82599999999999</v>
      </c>
      <c r="S60" s="30">
        <v>116.8</v>
      </c>
      <c r="T60" s="30">
        <v>136.80000000000001</v>
      </c>
      <c r="U60" s="30">
        <v>107.6</v>
      </c>
      <c r="V60" s="30">
        <v>108.8</v>
      </c>
      <c r="W60" s="30">
        <v>130.80000000000001</v>
      </c>
      <c r="X60" s="30">
        <v>136</v>
      </c>
      <c r="Y60" s="30">
        <v>132.80000000000001</v>
      </c>
      <c r="Z60" s="33">
        <v>145.6</v>
      </c>
      <c r="AA60" s="29">
        <v>86.4</v>
      </c>
      <c r="AB60" s="30">
        <v>96</v>
      </c>
      <c r="AC60" s="30">
        <v>136</v>
      </c>
      <c r="AD60" s="30">
        <v>147.6</v>
      </c>
      <c r="AE60" s="30">
        <v>128</v>
      </c>
      <c r="AF60" s="30">
        <v>112</v>
      </c>
      <c r="AG60" s="30">
        <v>108.80500000000001</v>
      </c>
      <c r="AH60" s="30">
        <v>126.4</v>
      </c>
      <c r="AI60" s="30">
        <v>120</v>
      </c>
      <c r="AJ60" s="30">
        <v>126.4</v>
      </c>
      <c r="AK60" s="30">
        <v>139.226</v>
      </c>
      <c r="AL60" s="31">
        <v>115.2</v>
      </c>
      <c r="AM60" s="32">
        <v>99.2</v>
      </c>
      <c r="AN60" s="30">
        <v>92.804000000000002</v>
      </c>
      <c r="AO60" s="30">
        <v>121.61799999999999</v>
      </c>
      <c r="AP60" s="30">
        <v>115.208</v>
      </c>
      <c r="AQ60" s="30">
        <v>132.80000000000001</v>
      </c>
      <c r="AR60" s="30">
        <v>99.2</v>
      </c>
      <c r="AS60" s="30">
        <v>108.80199999999999</v>
      </c>
      <c r="AT60" s="30">
        <v>124.8</v>
      </c>
      <c r="AU60" s="30">
        <v>102.4</v>
      </c>
      <c r="AV60" s="30">
        <v>107.2</v>
      </c>
      <c r="AW60" s="30">
        <v>124.96664</v>
      </c>
      <c r="AX60" s="33">
        <v>100.2</v>
      </c>
      <c r="AY60" s="29">
        <v>102.8</v>
      </c>
      <c r="AZ60" s="30">
        <v>64</v>
      </c>
      <c r="BA60" s="30">
        <v>112.002</v>
      </c>
      <c r="BB60" s="30">
        <v>91.2</v>
      </c>
      <c r="BC60" s="30">
        <v>104.002</v>
      </c>
      <c r="BD60" s="30">
        <v>99.2</v>
      </c>
      <c r="BE60" s="30">
        <v>92.804000000000002</v>
      </c>
      <c r="BF60" s="30">
        <v>83.207999999999998</v>
      </c>
      <c r="BG60" s="30">
        <v>113.00700000000001</v>
      </c>
      <c r="BH60" s="30">
        <v>116.8</v>
      </c>
      <c r="BI60" s="30">
        <v>99.204000000000008</v>
      </c>
      <c r="BJ60" s="31">
        <v>115.2</v>
      </c>
      <c r="BK60" s="32">
        <v>116</v>
      </c>
      <c r="BL60" s="30">
        <v>92</v>
      </c>
      <c r="BM60" s="30">
        <v>98.4</v>
      </c>
      <c r="BN60" s="30">
        <v>118.40600000000001</v>
      </c>
      <c r="BO60" s="30">
        <v>104</v>
      </c>
      <c r="BP60" s="30">
        <v>99.2</v>
      </c>
      <c r="BQ60" s="30">
        <v>104</v>
      </c>
      <c r="BR60" s="30">
        <v>99.2</v>
      </c>
      <c r="BS60" s="30">
        <v>92</v>
      </c>
      <c r="BT60" s="30">
        <v>112</v>
      </c>
      <c r="BU60" s="30">
        <v>110.4</v>
      </c>
      <c r="BV60" s="33">
        <v>100.8</v>
      </c>
      <c r="BW60" s="29">
        <v>92.8</v>
      </c>
      <c r="BX60" s="30">
        <v>88.8</v>
      </c>
      <c r="BY60" s="30">
        <v>101.6</v>
      </c>
      <c r="BZ60" s="30">
        <v>92.81</v>
      </c>
      <c r="CA60" s="30">
        <v>96.623999999999995</v>
      </c>
      <c r="CB60" s="30">
        <v>92.8</v>
      </c>
      <c r="CC60" s="30">
        <v>83.214000000000013</v>
      </c>
      <c r="CD60" s="30">
        <v>94.4</v>
      </c>
      <c r="CE60" s="30">
        <v>97.6</v>
      </c>
      <c r="CF60" s="30">
        <v>491.2</v>
      </c>
      <c r="CG60" s="30">
        <v>226.2</v>
      </c>
      <c r="CH60" s="31">
        <v>99.2</v>
      </c>
      <c r="CI60" s="32">
        <v>77.599999999999994</v>
      </c>
      <c r="CJ60" s="30">
        <v>70.400000000000006</v>
      </c>
      <c r="CK60" s="30">
        <v>88</v>
      </c>
      <c r="CL60" s="30">
        <v>85.6</v>
      </c>
      <c r="CM60" s="30">
        <v>88</v>
      </c>
      <c r="CN60" s="30">
        <v>97.6</v>
      </c>
      <c r="CO60" s="30">
        <v>96</v>
      </c>
      <c r="CP60" s="30">
        <v>95.2</v>
      </c>
      <c r="CQ60" s="30">
        <v>89.605000000000004</v>
      </c>
      <c r="CR60" s="30">
        <v>104.318</v>
      </c>
      <c r="CS60" s="30">
        <v>107.2</v>
      </c>
      <c r="CT60" s="33">
        <v>85.600049999999996</v>
      </c>
      <c r="CU60" s="29">
        <v>68</v>
      </c>
      <c r="CV60" s="30">
        <v>76</v>
      </c>
      <c r="CW60" s="30">
        <v>85.6</v>
      </c>
      <c r="CX60" s="30">
        <v>70.400000000000006</v>
      </c>
      <c r="CY60" s="30">
        <v>66.400000000000006</v>
      </c>
      <c r="CZ60" s="30">
        <v>80.8</v>
      </c>
      <c r="DA60" s="30">
        <v>60.825000000000003</v>
      </c>
      <c r="DB60" s="30">
        <v>70.400000000000006</v>
      </c>
      <c r="DC60" s="30">
        <v>75.2</v>
      </c>
      <c r="DD60" s="30">
        <v>60</v>
      </c>
      <c r="DE60" s="30">
        <v>49.6</v>
      </c>
      <c r="DF60" s="31">
        <v>66.48960000000001</v>
      </c>
      <c r="DG60" s="32">
        <v>52</v>
      </c>
      <c r="DH60" s="30">
        <v>42</v>
      </c>
      <c r="DI60" s="30">
        <v>44.4</v>
      </c>
      <c r="DJ60" s="30">
        <v>18.399999999999999</v>
      </c>
      <c r="DK60" s="30">
        <v>61.4</v>
      </c>
      <c r="DL60" s="30">
        <v>39.200000000000003</v>
      </c>
      <c r="DM60" s="30">
        <v>40.799999999999997</v>
      </c>
      <c r="DN60" s="30">
        <v>49.6</v>
      </c>
      <c r="DO60" s="30">
        <v>40.01</v>
      </c>
      <c r="DP60" s="30">
        <v>51.685360000000003</v>
      </c>
      <c r="DQ60" s="30">
        <v>14.4</v>
      </c>
      <c r="DR60" s="33"/>
      <c r="DS60" s="29">
        <v>52</v>
      </c>
      <c r="DT60" s="30">
        <v>42</v>
      </c>
      <c r="DU60" s="30">
        <v>44.4</v>
      </c>
      <c r="DV60" s="30">
        <v>18.399999999999999</v>
      </c>
      <c r="DW60" s="30">
        <v>61.4</v>
      </c>
      <c r="DX60" s="30">
        <v>39.200000000000003</v>
      </c>
      <c r="DY60" s="30">
        <v>40.799999999999997</v>
      </c>
      <c r="DZ60" s="30">
        <v>49.6</v>
      </c>
      <c r="EA60" s="30">
        <v>40.01</v>
      </c>
      <c r="EB60" s="30">
        <v>51.685360000000003</v>
      </c>
      <c r="EC60" s="30">
        <v>14.4</v>
      </c>
      <c r="ED60" s="31"/>
      <c r="EE60" s="32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3"/>
      <c r="EQ60" s="29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1"/>
      <c r="FC60" s="32"/>
      <c r="FD60" s="30"/>
      <c r="FE60" s="30"/>
      <c r="FF60" s="30"/>
      <c r="FG60" s="30"/>
      <c r="FH60" s="30"/>
      <c r="FI60" s="30"/>
      <c r="FJ60" s="30"/>
      <c r="FK60" s="30"/>
      <c r="FL60" s="30"/>
      <c r="FM60" s="30">
        <v>4.5359999999999998E-2</v>
      </c>
      <c r="FN60" s="31"/>
      <c r="FO60" s="47"/>
      <c r="FP60" s="30"/>
      <c r="FQ60" s="30"/>
      <c r="FR60" s="30"/>
      <c r="FS60" s="30">
        <v>0.18143999999999999</v>
      </c>
      <c r="FT60" s="30"/>
      <c r="FU60" s="30"/>
      <c r="FV60" s="30"/>
      <c r="FW60" s="30"/>
      <c r="FX60" s="30"/>
      <c r="FY60" s="30"/>
      <c r="FZ60" s="33"/>
      <c r="GA60" s="29">
        <v>0.40823999999999999</v>
      </c>
      <c r="GB60" s="29"/>
      <c r="GC60" s="29"/>
      <c r="GD60" s="29">
        <v>5.4680400000000002</v>
      </c>
      <c r="GE60" s="29">
        <v>0.22680000152587901</v>
      </c>
      <c r="GF60" s="29"/>
      <c r="GG60" s="30"/>
      <c r="GH60" s="30"/>
      <c r="GI60" s="30"/>
      <c r="GJ60" s="30"/>
      <c r="GK60" s="32"/>
      <c r="GL60" s="33"/>
      <c r="GM60" s="29"/>
      <c r="GN60" s="76"/>
      <c r="GO60" s="76"/>
      <c r="GP60" s="22"/>
      <c r="GQ60" s="22"/>
      <c r="GR60" s="22"/>
      <c r="GS60" s="22"/>
      <c r="GT60" s="22"/>
      <c r="GU60" s="22"/>
      <c r="GV60" s="30"/>
      <c r="GW60" s="22"/>
      <c r="GX60" s="33"/>
      <c r="GY60" s="29"/>
      <c r="GZ60" s="30"/>
      <c r="HA60" s="30"/>
      <c r="HB60" s="30"/>
      <c r="HC60" s="30"/>
      <c r="HD60" s="30">
        <v>37.128300000000003</v>
      </c>
      <c r="HE60" s="30">
        <v>42.023500000000006</v>
      </c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3"/>
      <c r="HW60" s="29"/>
      <c r="HX60" s="30"/>
      <c r="HY60" s="30"/>
      <c r="HZ60" s="30"/>
      <c r="IA60" s="30"/>
      <c r="IB60" s="30"/>
      <c r="IC60" s="30"/>
      <c r="ID60" s="30"/>
      <c r="IE60" s="30"/>
      <c r="IF60" s="30" t="s">
        <v>36</v>
      </c>
      <c r="IG60" s="30"/>
      <c r="IH60" s="33"/>
      <c r="II60" s="30"/>
      <c r="IJ60" s="30" t="s">
        <v>36</v>
      </c>
      <c r="IK60" s="30" t="s">
        <v>36</v>
      </c>
      <c r="IL60" s="30" t="s">
        <v>36</v>
      </c>
      <c r="IM60" s="30" t="s">
        <v>36</v>
      </c>
      <c r="IN60" s="30" t="s">
        <v>36</v>
      </c>
      <c r="IO60" s="30" t="s">
        <v>36</v>
      </c>
      <c r="IP60" s="30" t="s">
        <v>36</v>
      </c>
      <c r="IQ60" s="30" t="s">
        <v>36</v>
      </c>
      <c r="IR60" s="30" t="s">
        <v>36</v>
      </c>
      <c r="IS60" s="30" t="s">
        <v>36</v>
      </c>
      <c r="IT60" s="30" t="s">
        <v>36</v>
      </c>
      <c r="IU60" s="30" t="s">
        <v>36</v>
      </c>
      <c r="IV60" s="30" t="s">
        <v>36</v>
      </c>
      <c r="IW60" s="30" t="s">
        <v>36</v>
      </c>
      <c r="IX60" s="30" t="s">
        <v>36</v>
      </c>
      <c r="IY60" s="30" t="s">
        <v>36</v>
      </c>
      <c r="IZ60" s="30" t="s">
        <v>36</v>
      </c>
      <c r="JA60" s="30"/>
      <c r="JB60" s="30">
        <v>1E-4</v>
      </c>
      <c r="JC60" s="30" t="s">
        <v>36</v>
      </c>
      <c r="JD60" s="30" t="s">
        <v>36</v>
      </c>
      <c r="JE60" s="30" t="s">
        <v>36</v>
      </c>
      <c r="JF60" s="30">
        <v>6.2E-4</v>
      </c>
      <c r="JG60" s="30" t="s">
        <v>36</v>
      </c>
      <c r="JH60" s="30" t="s">
        <v>36</v>
      </c>
      <c r="JI60" s="30" t="s">
        <v>36</v>
      </c>
      <c r="JJ60" s="30" t="s">
        <v>36</v>
      </c>
      <c r="JK60" s="30" t="s">
        <v>36</v>
      </c>
      <c r="JL60" s="30" t="s">
        <v>36</v>
      </c>
    </row>
    <row r="61" spans="2:272" s="3" customFormat="1" ht="13.5" x14ac:dyDescent="0.2">
      <c r="B61" s="20" t="s">
        <v>9</v>
      </c>
      <c r="C61" s="29"/>
      <c r="D61" s="30">
        <v>4.5999999999999999E-2</v>
      </c>
      <c r="E61" s="30"/>
      <c r="F61" s="30"/>
      <c r="G61" s="30"/>
      <c r="H61" s="30">
        <v>7.3999999999999996E-2</v>
      </c>
      <c r="I61" s="30"/>
      <c r="J61" s="30"/>
      <c r="K61" s="30">
        <v>4.5999999999999999E-2</v>
      </c>
      <c r="L61" s="30"/>
      <c r="M61" s="30"/>
      <c r="N61" s="31">
        <v>0.19800000000000001</v>
      </c>
      <c r="O61" s="32"/>
      <c r="P61" s="30"/>
      <c r="Q61" s="30"/>
      <c r="R61" s="30">
        <v>8.7999999999999995E-2</v>
      </c>
      <c r="S61" s="30"/>
      <c r="T61" s="30"/>
      <c r="U61" s="30">
        <v>3.5999999999999997E-2</v>
      </c>
      <c r="V61" s="30"/>
      <c r="W61" s="30"/>
      <c r="X61" s="30">
        <v>0.04</v>
      </c>
      <c r="Y61" s="30"/>
      <c r="Z61" s="33">
        <v>0.13700000000000001</v>
      </c>
      <c r="AA61" s="29">
        <v>5.2320000000000002</v>
      </c>
      <c r="AB61" s="30"/>
      <c r="AC61" s="30"/>
      <c r="AD61" s="30">
        <v>7.1999999999999995E-2</v>
      </c>
      <c r="AE61" s="30"/>
      <c r="AF61" s="30"/>
      <c r="AG61" s="30"/>
      <c r="AH61" s="30"/>
      <c r="AI61" s="30"/>
      <c r="AJ61" s="30"/>
      <c r="AK61" s="30"/>
      <c r="AL61" s="31"/>
      <c r="AM61" s="32"/>
      <c r="AN61" s="30"/>
      <c r="AO61" s="30">
        <v>5.0000000000000001E-3</v>
      </c>
      <c r="AP61" s="30"/>
      <c r="AQ61" s="30"/>
      <c r="AR61" s="30">
        <v>0.01</v>
      </c>
      <c r="AS61" s="30">
        <v>4.0000000000000001E-3</v>
      </c>
      <c r="AT61" s="30">
        <v>0.30099999999999999</v>
      </c>
      <c r="AU61" s="30">
        <v>0.3</v>
      </c>
      <c r="AV61" s="30"/>
      <c r="AW61" s="30"/>
      <c r="AX61" s="33">
        <v>0.14000000000000001</v>
      </c>
      <c r="AY61" s="29">
        <v>0.10100000000000001</v>
      </c>
      <c r="AZ61" s="30">
        <v>1.2E-2</v>
      </c>
      <c r="BA61" s="30"/>
      <c r="BB61" s="30"/>
      <c r="BC61" s="30">
        <v>0.14399999999999999</v>
      </c>
      <c r="BD61" s="30"/>
      <c r="BE61" s="30">
        <v>0.504</v>
      </c>
      <c r="BF61" s="30">
        <v>3.9449999999999998</v>
      </c>
      <c r="BG61" s="30">
        <v>4.0000000000000001E-3</v>
      </c>
      <c r="BH61" s="30">
        <v>0.308</v>
      </c>
      <c r="BI61" s="30">
        <v>0.04</v>
      </c>
      <c r="BJ61" s="31">
        <v>0.497</v>
      </c>
      <c r="BK61" s="32">
        <v>0.126</v>
      </c>
      <c r="BL61" s="30"/>
      <c r="BM61" s="30">
        <v>1.94</v>
      </c>
      <c r="BN61" s="30">
        <v>4.7649999999999997</v>
      </c>
      <c r="BO61" s="30">
        <v>0.43200000000000005</v>
      </c>
      <c r="BP61" s="30">
        <v>4.4999999999999998E-2</v>
      </c>
      <c r="BQ61" s="30">
        <v>1.4329999999999998</v>
      </c>
      <c r="BR61" s="30">
        <v>2.06</v>
      </c>
      <c r="BS61" s="30">
        <v>0.315</v>
      </c>
      <c r="BT61" s="30">
        <v>53.450999999999993</v>
      </c>
      <c r="BU61" s="30">
        <v>0.441</v>
      </c>
      <c r="BV61" s="33">
        <v>7.4999999999999997E-3</v>
      </c>
      <c r="BW61" s="29"/>
      <c r="BX61" s="30">
        <v>0.40300000000000002</v>
      </c>
      <c r="BY61" s="30">
        <v>1.4999999999999999E-2</v>
      </c>
      <c r="BZ61" s="30"/>
      <c r="CA61" s="30">
        <v>0.02</v>
      </c>
      <c r="CB61" s="30">
        <v>0.35499999999999998</v>
      </c>
      <c r="CC61" s="30">
        <v>1.6E-2</v>
      </c>
      <c r="CD61" s="30"/>
      <c r="CE61" s="30">
        <v>0.06</v>
      </c>
      <c r="CF61" s="30"/>
      <c r="CG61" s="30"/>
      <c r="CH61" s="31">
        <v>0.17399999999999999</v>
      </c>
      <c r="CI61" s="32">
        <v>19.566700000000001</v>
      </c>
      <c r="CJ61" s="30">
        <v>43.008450000000003</v>
      </c>
      <c r="CK61" s="30">
        <v>12.117149999999999</v>
      </c>
      <c r="CL61" s="30">
        <v>18.5246</v>
      </c>
      <c r="CM61" s="30">
        <v>2.0451999999999999</v>
      </c>
      <c r="CN61" s="30">
        <v>4.1538000000000004</v>
      </c>
      <c r="CO61" s="30">
        <v>28.919930000000001</v>
      </c>
      <c r="CP61" s="30">
        <v>18.584199999999999</v>
      </c>
      <c r="CQ61" s="30">
        <v>2.5212699999999999</v>
      </c>
      <c r="CR61" s="30">
        <v>21.815469999999998</v>
      </c>
      <c r="CS61" s="30">
        <v>15.938400000000001</v>
      </c>
      <c r="CT61" s="33">
        <v>45.295369999999998</v>
      </c>
      <c r="CU61" s="29">
        <v>20.719200000000001</v>
      </c>
      <c r="CV61" s="30">
        <v>28.580469999999998</v>
      </c>
      <c r="CW61" s="30">
        <v>23.5398</v>
      </c>
      <c r="CX61" s="30">
        <v>31.61045</v>
      </c>
      <c r="CY61" s="30">
        <v>39.118430000000004</v>
      </c>
      <c r="CZ61" s="30">
        <v>101.92136000000001</v>
      </c>
      <c r="DA61" s="30">
        <v>79.067779999999999</v>
      </c>
      <c r="DB61" s="30">
        <v>23.133230000000001</v>
      </c>
      <c r="DC61" s="30"/>
      <c r="DD61" s="30">
        <v>85.532409999999999</v>
      </c>
      <c r="DE61" s="30">
        <v>39.102800000000002</v>
      </c>
      <c r="DF61" s="31">
        <v>101.69622</v>
      </c>
      <c r="DG61" s="32">
        <v>52.272860000000001</v>
      </c>
      <c r="DH61" s="30">
        <v>112.0788</v>
      </c>
      <c r="DI61" s="30">
        <v>130.56743</v>
      </c>
      <c r="DJ61" s="30">
        <v>2.00454</v>
      </c>
      <c r="DK61" s="30">
        <v>32.78</v>
      </c>
      <c r="DL61" s="30">
        <v>218.10963999999998</v>
      </c>
      <c r="DM61" s="30">
        <v>117.58099999999999</v>
      </c>
      <c r="DN61" s="30">
        <v>95.688000000000002</v>
      </c>
      <c r="DO61" s="30">
        <v>41.199200000000005</v>
      </c>
      <c r="DP61" s="30">
        <v>38.101870000000005</v>
      </c>
      <c r="DQ61" s="30">
        <v>34.829160000000002</v>
      </c>
      <c r="DR61" s="33">
        <v>42.853180000000002</v>
      </c>
      <c r="DS61" s="29">
        <v>52.272860000000001</v>
      </c>
      <c r="DT61" s="30">
        <v>112.0788</v>
      </c>
      <c r="DU61" s="30">
        <v>130.56743</v>
      </c>
      <c r="DV61" s="30">
        <v>2.00454</v>
      </c>
      <c r="DW61" s="30">
        <v>32.78</v>
      </c>
      <c r="DX61" s="30">
        <v>218.10963999999998</v>
      </c>
      <c r="DY61" s="30">
        <v>117.58099999999999</v>
      </c>
      <c r="DZ61" s="30">
        <v>95.688000000000002</v>
      </c>
      <c r="EA61" s="30">
        <v>41.199200000000005</v>
      </c>
      <c r="EB61" s="30">
        <v>38.101870000000005</v>
      </c>
      <c r="EC61" s="30">
        <v>34.829160000000002</v>
      </c>
      <c r="ED61" s="31">
        <v>42.853180000000002</v>
      </c>
      <c r="EE61" s="32">
        <v>15.3576</v>
      </c>
      <c r="EF61" s="30"/>
      <c r="EG61" s="30">
        <v>3</v>
      </c>
      <c r="EH61" s="30"/>
      <c r="EI61" s="30"/>
      <c r="EJ61" s="30">
        <v>1.41926</v>
      </c>
      <c r="EK61" s="30"/>
      <c r="EL61" s="30"/>
      <c r="EM61" s="30">
        <v>3.2699999999999999E-3</v>
      </c>
      <c r="EN61" s="30"/>
      <c r="EO61" s="30"/>
      <c r="EP61" s="33"/>
      <c r="EQ61" s="29"/>
      <c r="ER61" s="30"/>
      <c r="ES61" s="30">
        <v>1.89235</v>
      </c>
      <c r="ET61" s="30"/>
      <c r="EU61" s="30"/>
      <c r="EV61" s="30"/>
      <c r="EW61" s="30"/>
      <c r="EX61" s="30"/>
      <c r="EY61" s="30"/>
      <c r="EZ61" s="30">
        <v>3.84</v>
      </c>
      <c r="FA61" s="30"/>
      <c r="FB61" s="31"/>
      <c r="FC61" s="32"/>
      <c r="FD61" s="30">
        <v>25.018999999999998</v>
      </c>
      <c r="FE61" s="30"/>
      <c r="FF61" s="30"/>
      <c r="FG61" s="30"/>
      <c r="FH61" s="30"/>
      <c r="FI61" s="30"/>
      <c r="FJ61" s="30"/>
      <c r="FK61" s="30"/>
      <c r="FL61" s="30"/>
      <c r="FM61" s="30"/>
      <c r="FN61" s="31"/>
      <c r="FO61" s="47"/>
      <c r="FP61" s="30"/>
      <c r="FQ61" s="30">
        <v>0.94916999999999996</v>
      </c>
      <c r="FR61" s="30"/>
      <c r="FS61" s="30"/>
      <c r="FT61" s="30"/>
      <c r="FU61" s="30">
        <v>9.3993199999999995</v>
      </c>
      <c r="FV61" s="30"/>
      <c r="FW61" s="30">
        <f>VLOOKUP(B61,'[1]Tablas 2016'!$A$64:$L$86,10,FALSE)</f>
        <v>8.7893799999999995</v>
      </c>
      <c r="FX61" s="30"/>
      <c r="FY61" s="30">
        <v>8.6716800000000003</v>
      </c>
      <c r="FZ61" s="33">
        <f>VLOOKUP(B61,'[1]Tablas 2016'!$A$62:$N$86,13,FALSE)</f>
        <v>3.58765</v>
      </c>
      <c r="GA61" s="29">
        <v>0.86399999999999999</v>
      </c>
      <c r="GB61" s="29"/>
      <c r="GC61" s="29"/>
      <c r="GD61" s="29">
        <v>2.6585799999999997</v>
      </c>
      <c r="GE61" s="29"/>
      <c r="GF61" s="29"/>
      <c r="GG61" s="30">
        <v>4.6693199999999999</v>
      </c>
      <c r="GH61" s="30">
        <v>0.61440002441406305</v>
      </c>
      <c r="GI61" s="30">
        <v>6.6611000976562504</v>
      </c>
      <c r="GJ61" s="30">
        <v>6.67</v>
      </c>
      <c r="GK61" s="32">
        <v>6.6129399414062497</v>
      </c>
      <c r="GL61" s="33">
        <v>11.630080078124999</v>
      </c>
      <c r="GM61" s="29"/>
      <c r="GN61" s="76"/>
      <c r="GO61" s="76"/>
      <c r="GP61" s="30"/>
      <c r="GQ61" s="30">
        <v>1.9900000000000001E-2</v>
      </c>
      <c r="GR61" s="30">
        <v>0.8</v>
      </c>
      <c r="GS61" s="30"/>
      <c r="GT61" s="30"/>
      <c r="GU61" s="22"/>
      <c r="GV61" s="30"/>
      <c r="GW61" s="22"/>
      <c r="GX61" s="33"/>
      <c r="GY61" s="29"/>
      <c r="GZ61" s="30"/>
      <c r="HA61" s="30"/>
      <c r="HB61" s="30">
        <v>0.46</v>
      </c>
      <c r="HC61" s="30"/>
      <c r="HD61" s="30"/>
      <c r="HE61" s="30"/>
      <c r="HF61" s="30"/>
      <c r="HG61" s="30">
        <v>0.95799999999999996</v>
      </c>
      <c r="HH61" s="30">
        <v>2E-3</v>
      </c>
      <c r="HI61" s="30"/>
      <c r="HJ61" s="30"/>
      <c r="HK61" s="30"/>
      <c r="HL61" s="30"/>
      <c r="HM61" s="30">
        <v>8.1600000000000006E-3</v>
      </c>
      <c r="HN61" s="30"/>
      <c r="HO61" s="30"/>
      <c r="HP61" s="30"/>
      <c r="HQ61" s="30"/>
      <c r="HR61" s="30"/>
      <c r="HS61" s="30"/>
      <c r="HT61" s="30"/>
      <c r="HU61" s="30"/>
      <c r="HV61" s="33"/>
      <c r="HW61" s="29"/>
      <c r="HX61" s="30"/>
      <c r="HY61" s="30"/>
      <c r="HZ61" s="30"/>
      <c r="IA61" s="30"/>
      <c r="IB61" s="30"/>
      <c r="IC61" s="30"/>
      <c r="ID61" s="30"/>
      <c r="IE61" s="30"/>
      <c r="IF61" s="30" t="s">
        <v>36</v>
      </c>
      <c r="IG61" s="30"/>
      <c r="IH61" s="33"/>
      <c r="II61" s="30"/>
      <c r="IJ61" s="30" t="s">
        <v>36</v>
      </c>
      <c r="IK61" s="30" t="s">
        <v>36</v>
      </c>
      <c r="IL61" s="30" t="s">
        <v>36</v>
      </c>
      <c r="IM61" s="30" t="s">
        <v>36</v>
      </c>
      <c r="IN61" s="30" t="s">
        <v>36</v>
      </c>
      <c r="IO61" s="30" t="s">
        <v>36</v>
      </c>
      <c r="IP61" s="30" t="s">
        <v>36</v>
      </c>
      <c r="IQ61" s="30" t="s">
        <v>36</v>
      </c>
      <c r="IR61" s="30" t="s">
        <v>36</v>
      </c>
      <c r="IS61" s="30" t="s">
        <v>36</v>
      </c>
      <c r="IT61" s="30" t="s">
        <v>36</v>
      </c>
      <c r="IU61" s="30" t="s">
        <v>36</v>
      </c>
      <c r="IV61" s="30" t="s">
        <v>36</v>
      </c>
      <c r="IW61" s="30" t="s">
        <v>36</v>
      </c>
      <c r="IX61" s="30" t="s">
        <v>36</v>
      </c>
      <c r="IY61" s="30" t="s">
        <v>36</v>
      </c>
      <c r="IZ61" s="30" t="s">
        <v>36</v>
      </c>
      <c r="JA61" s="30" t="s">
        <v>36</v>
      </c>
      <c r="JB61" s="30" t="s">
        <v>36</v>
      </c>
      <c r="JC61" s="30" t="s">
        <v>36</v>
      </c>
      <c r="JD61" s="30" t="s">
        <v>36</v>
      </c>
      <c r="JE61" s="30" t="s">
        <v>36</v>
      </c>
      <c r="JF61" s="30">
        <v>2.5000000000000001E-4</v>
      </c>
      <c r="JG61" s="30" t="s">
        <v>36</v>
      </c>
      <c r="JH61" s="30" t="s">
        <v>36</v>
      </c>
      <c r="JI61" s="30" t="s">
        <v>36</v>
      </c>
      <c r="JJ61" s="30" t="s">
        <v>36</v>
      </c>
      <c r="JK61" s="30" t="s">
        <v>36</v>
      </c>
      <c r="JL61" s="30" t="s">
        <v>36</v>
      </c>
    </row>
    <row r="62" spans="2:272" s="3" customFormat="1" ht="12.75" customHeight="1" x14ac:dyDescent="0.2">
      <c r="B62" s="20" t="s">
        <v>10</v>
      </c>
      <c r="C62" s="29">
        <v>116.44</v>
      </c>
      <c r="D62" s="30">
        <v>94.132999999999996</v>
      </c>
      <c r="E62" s="30">
        <v>61.483000000000004</v>
      </c>
      <c r="F62" s="30">
        <v>68.926000000000002</v>
      </c>
      <c r="G62" s="30">
        <v>69.289000000000001</v>
      </c>
      <c r="H62" s="30">
        <v>45.945</v>
      </c>
      <c r="I62" s="30">
        <v>68.917000000000002</v>
      </c>
      <c r="J62" s="30">
        <v>68.917000000000002</v>
      </c>
      <c r="K62" s="30">
        <v>47.32</v>
      </c>
      <c r="L62" s="30">
        <v>78.906000000000006</v>
      </c>
      <c r="M62" s="30">
        <v>22.972000000000001</v>
      </c>
      <c r="N62" s="31">
        <v>93.83</v>
      </c>
      <c r="O62" s="32">
        <v>22.972000000000001</v>
      </c>
      <c r="P62" s="30">
        <v>68.917000000000002</v>
      </c>
      <c r="Q62" s="30">
        <v>68.918999999999997</v>
      </c>
      <c r="R62" s="30">
        <v>89.600999999999999</v>
      </c>
      <c r="S62" s="30">
        <v>68.917000000000002</v>
      </c>
      <c r="T62" s="30">
        <v>45.948999999999998</v>
      </c>
      <c r="U62" s="30">
        <v>100.556</v>
      </c>
      <c r="V62" s="30">
        <v>45.945</v>
      </c>
      <c r="W62" s="30">
        <v>68.495000000000005</v>
      </c>
      <c r="X62" s="30">
        <v>114.905</v>
      </c>
      <c r="Y62" s="30">
        <v>64.978999999999999</v>
      </c>
      <c r="Z62" s="33">
        <v>95.540999999999997</v>
      </c>
      <c r="AA62" s="29">
        <v>69.378</v>
      </c>
      <c r="AB62" s="30">
        <v>65.246000000000009</v>
      </c>
      <c r="AC62" s="30">
        <v>116.696</v>
      </c>
      <c r="AD62" s="30">
        <v>46.366999999999997</v>
      </c>
      <c r="AE62" s="30">
        <v>99.384</v>
      </c>
      <c r="AF62" s="30">
        <v>111.05200000000001</v>
      </c>
      <c r="AG62" s="30">
        <v>113.848</v>
      </c>
      <c r="AH62" s="30">
        <v>129.39099999999999</v>
      </c>
      <c r="AI62" s="30">
        <v>85.885000000000005</v>
      </c>
      <c r="AJ62" s="30">
        <v>66.266999999999996</v>
      </c>
      <c r="AK62" s="30">
        <v>107.65300000000001</v>
      </c>
      <c r="AL62" s="31">
        <v>82.140999999999991</v>
      </c>
      <c r="AM62" s="32">
        <v>109.004</v>
      </c>
      <c r="AN62" s="30">
        <v>49.726999999999997</v>
      </c>
      <c r="AO62" s="30">
        <v>130.45099999999999</v>
      </c>
      <c r="AP62" s="30">
        <v>67.863</v>
      </c>
      <c r="AQ62" s="30">
        <v>125.919</v>
      </c>
      <c r="AR62" s="30">
        <v>96.41</v>
      </c>
      <c r="AS62" s="30">
        <v>138.04900000000001</v>
      </c>
      <c r="AT62" s="30">
        <v>89.224000000000004</v>
      </c>
      <c r="AU62" s="30">
        <v>108.797</v>
      </c>
      <c r="AV62" s="30">
        <v>106.318</v>
      </c>
      <c r="AW62" s="30">
        <v>145.17545999999999</v>
      </c>
      <c r="AX62" s="33">
        <v>63.976000000000006</v>
      </c>
      <c r="AY62" s="29">
        <v>108.42400000000001</v>
      </c>
      <c r="AZ62" s="30">
        <v>83.120999999999995</v>
      </c>
      <c r="BA62" s="30">
        <v>115.36199999999999</v>
      </c>
      <c r="BB62" s="30">
        <v>95.204999999999998</v>
      </c>
      <c r="BC62" s="30">
        <v>116.979</v>
      </c>
      <c r="BD62" s="30">
        <v>124.371</v>
      </c>
      <c r="BE62" s="30">
        <v>204.578</v>
      </c>
      <c r="BF62" s="30">
        <v>141.405</v>
      </c>
      <c r="BG62" s="30">
        <v>84.298999999999992</v>
      </c>
      <c r="BH62" s="30">
        <v>87.13300000000001</v>
      </c>
      <c r="BI62" s="30">
        <v>141.29899999999998</v>
      </c>
      <c r="BJ62" s="31">
        <v>135.255</v>
      </c>
      <c r="BK62" s="32">
        <v>96.378</v>
      </c>
      <c r="BL62" s="30">
        <v>168.42</v>
      </c>
      <c r="BM62" s="30">
        <v>135.905</v>
      </c>
      <c r="BN62" s="30">
        <v>147.97200000000001</v>
      </c>
      <c r="BO62" s="30">
        <v>120.245</v>
      </c>
      <c r="BP62" s="30">
        <v>135.517</v>
      </c>
      <c r="BQ62" s="30">
        <v>188.13800000000001</v>
      </c>
      <c r="BR62" s="30">
        <v>158.03700000000001</v>
      </c>
      <c r="BS62" s="30">
        <v>159.76299999999998</v>
      </c>
      <c r="BT62" s="30">
        <v>184.64</v>
      </c>
      <c r="BU62" s="30">
        <v>191.6</v>
      </c>
      <c r="BV62" s="33">
        <v>144.49111000000002</v>
      </c>
      <c r="BW62" s="29">
        <v>179.51900000000001</v>
      </c>
      <c r="BX62" s="30">
        <v>133.57400000000001</v>
      </c>
      <c r="BY62" s="30">
        <v>191.23199999999997</v>
      </c>
      <c r="BZ62" s="30">
        <v>157.93100000000001</v>
      </c>
      <c r="CA62" s="30">
        <v>200.06</v>
      </c>
      <c r="CB62" s="30">
        <v>244.99400000000003</v>
      </c>
      <c r="CC62" s="30">
        <v>221.10499999999999</v>
      </c>
      <c r="CD62" s="30">
        <v>219.74700000000001</v>
      </c>
      <c r="CE62" s="30">
        <v>87.981000000000009</v>
      </c>
      <c r="CF62" s="30">
        <v>177.673</v>
      </c>
      <c r="CG62" s="30">
        <v>175.29399999999998</v>
      </c>
      <c r="CH62" s="31">
        <v>205.649</v>
      </c>
      <c r="CI62" s="32">
        <v>227.05631000000002</v>
      </c>
      <c r="CJ62" s="30">
        <v>105.72101000000001</v>
      </c>
      <c r="CK62" s="30">
        <v>265.68569000000002</v>
      </c>
      <c r="CL62" s="30">
        <v>105.41619000000001</v>
      </c>
      <c r="CM62" s="30">
        <v>109.01881999999999</v>
      </c>
      <c r="CN62" s="30">
        <v>196.32434999999998</v>
      </c>
      <c r="CO62" s="30">
        <v>174.96790000000001</v>
      </c>
      <c r="CP62" s="30">
        <v>164.01877000000002</v>
      </c>
      <c r="CQ62" s="30">
        <v>243.33187000000001</v>
      </c>
      <c r="CR62" s="30">
        <v>211.48032000000001</v>
      </c>
      <c r="CS62" s="30">
        <v>155.80493000000001</v>
      </c>
      <c r="CT62" s="33">
        <v>192.29684</v>
      </c>
      <c r="CU62" s="29">
        <v>220.78990999999999</v>
      </c>
      <c r="CV62" s="30">
        <v>244.85192000000001</v>
      </c>
      <c r="CW62" s="30">
        <v>199.39458000000002</v>
      </c>
      <c r="CX62" s="30">
        <v>304.97145999999998</v>
      </c>
      <c r="CY62" s="30">
        <v>269.053</v>
      </c>
      <c r="CZ62" s="30">
        <v>291.66795000000002</v>
      </c>
      <c r="DA62" s="30">
        <v>307.6198</v>
      </c>
      <c r="DB62" s="30">
        <v>178.3493</v>
      </c>
      <c r="DC62" s="30">
        <v>135.4126</v>
      </c>
      <c r="DD62" s="30">
        <v>137.42681000000002</v>
      </c>
      <c r="DE62" s="30">
        <v>151.47131999999999</v>
      </c>
      <c r="DF62" s="31">
        <v>284.31338</v>
      </c>
      <c r="DG62" s="32">
        <v>316.68095</v>
      </c>
      <c r="DH62" s="30">
        <v>87.440400000000011</v>
      </c>
      <c r="DI62" s="30">
        <v>315.44072</v>
      </c>
      <c r="DJ62" s="30">
        <v>293.26584000000003</v>
      </c>
      <c r="DK62" s="30">
        <v>270.70280000000002</v>
      </c>
      <c r="DL62" s="30">
        <v>178.70424</v>
      </c>
      <c r="DM62" s="30">
        <v>161.39513000000002</v>
      </c>
      <c r="DN62" s="30">
        <v>374.66372000000007</v>
      </c>
      <c r="DO62" s="30">
        <v>202.92543999999998</v>
      </c>
      <c r="DP62" s="30">
        <v>336.03769</v>
      </c>
      <c r="DQ62" s="30">
        <v>245.14537000000001</v>
      </c>
      <c r="DR62" s="33">
        <v>225.66143</v>
      </c>
      <c r="DS62" s="29">
        <v>316.68095</v>
      </c>
      <c r="DT62" s="30">
        <v>87.440400000000011</v>
      </c>
      <c r="DU62" s="30">
        <v>315.44072</v>
      </c>
      <c r="DV62" s="30">
        <v>293.26584000000003</v>
      </c>
      <c r="DW62" s="30">
        <v>270.70280000000002</v>
      </c>
      <c r="DX62" s="30">
        <v>178.70424</v>
      </c>
      <c r="DY62" s="30">
        <v>161.39513000000002</v>
      </c>
      <c r="DZ62" s="30">
        <v>374.66372000000007</v>
      </c>
      <c r="EA62" s="30">
        <v>202.92543999999998</v>
      </c>
      <c r="EB62" s="30">
        <v>336.03769</v>
      </c>
      <c r="EC62" s="30">
        <v>245.14537000000001</v>
      </c>
      <c r="ED62" s="31">
        <v>225.66143</v>
      </c>
      <c r="EE62" s="32">
        <v>288.87248999999997</v>
      </c>
      <c r="EF62" s="30">
        <v>279.35755</v>
      </c>
      <c r="EG62" s="30">
        <v>136.76595</v>
      </c>
      <c r="EH62" s="30">
        <v>315.44903999999997</v>
      </c>
      <c r="EI62" s="30">
        <v>284.70897000000002</v>
      </c>
      <c r="EJ62" s="30">
        <v>200.38396</v>
      </c>
      <c r="EK62" s="30">
        <v>366.71001000000001</v>
      </c>
      <c r="EL62" s="30">
        <v>298.47570999999999</v>
      </c>
      <c r="EM62" s="30">
        <v>311.97904999999997</v>
      </c>
      <c r="EN62" s="30">
        <v>163.78305</v>
      </c>
      <c r="EO62" s="30">
        <v>19.329999999999998</v>
      </c>
      <c r="EP62" s="33">
        <v>305.33999999999997</v>
      </c>
      <c r="EQ62" s="29">
        <v>239.19839999999999</v>
      </c>
      <c r="ER62" s="30">
        <v>307.95690000000002</v>
      </c>
      <c r="ES62" s="30">
        <v>81.300809999999998</v>
      </c>
      <c r="ET62" s="30">
        <v>247.7304</v>
      </c>
      <c r="EU62" s="30">
        <v>263.97449999999998</v>
      </c>
      <c r="EV62" s="30">
        <v>380.23027999999999</v>
      </c>
      <c r="EW62" s="30">
        <v>180.65039999999999</v>
      </c>
      <c r="EX62" s="30">
        <v>112.40208</v>
      </c>
      <c r="EY62" s="30">
        <v>210.93407999999999</v>
      </c>
      <c r="EZ62" s="30">
        <v>213.17182</v>
      </c>
      <c r="FA62" s="30">
        <v>67.292640000000006</v>
      </c>
      <c r="FB62" s="31">
        <v>46.210839999999997</v>
      </c>
      <c r="FC62" s="32">
        <v>63.050559999999997</v>
      </c>
      <c r="FD62" s="30">
        <v>41.959440000000001</v>
      </c>
      <c r="FE62" s="30">
        <v>101.75239999999999</v>
      </c>
      <c r="FF62" s="30">
        <v>98.434399999999997</v>
      </c>
      <c r="FG62" s="30">
        <v>62.151440000000001</v>
      </c>
      <c r="FH62" s="30">
        <v>77.319999999999993</v>
      </c>
      <c r="FI62" s="30">
        <v>90.520799999999994</v>
      </c>
      <c r="FJ62" s="30">
        <v>72.259900000000002</v>
      </c>
      <c r="FK62" s="30">
        <v>64.731359999999995</v>
      </c>
      <c r="FL62" s="30">
        <v>77.976799999999997</v>
      </c>
      <c r="FM62" s="30">
        <v>51.760539999999999</v>
      </c>
      <c r="FN62" s="31">
        <v>80.145120000000006</v>
      </c>
      <c r="FO62" s="47">
        <v>54.762240000000006</v>
      </c>
      <c r="FP62" s="30">
        <v>70.531199999999998</v>
      </c>
      <c r="FQ62" s="30">
        <v>67.04113000000001</v>
      </c>
      <c r="FR62" s="30">
        <v>91.901780000000002</v>
      </c>
      <c r="FS62" s="30">
        <v>105.51984</v>
      </c>
      <c r="FT62" s="30">
        <v>211.80624</v>
      </c>
      <c r="FU62" s="30">
        <v>261.93168000000003</v>
      </c>
      <c r="FV62" s="30">
        <v>216.63524999999998</v>
      </c>
      <c r="FW62" s="30">
        <f>VLOOKUP(B62,'[1]Tablas 2016'!$A$64:$L$86,10,FALSE)</f>
        <v>206.83333999999999</v>
      </c>
      <c r="FX62" s="30">
        <f>VLOOKUP(B62,'[1]Tablas 2016'!$A$64:$L$86,11,FALSE)</f>
        <v>204.4271</v>
      </c>
      <c r="FY62" s="30">
        <v>274.43315999999999</v>
      </c>
      <c r="FZ62" s="33">
        <f>VLOOKUP(B62,'[1]Tablas 2016'!$A$62:$N$86,13,FALSE)</f>
        <v>171.61536000000001</v>
      </c>
      <c r="GA62" s="29">
        <v>296.21537999999998</v>
      </c>
      <c r="GB62" s="29">
        <v>221.11637999999999</v>
      </c>
      <c r="GC62" s="29">
        <v>310.01272</v>
      </c>
      <c r="GD62" s="29">
        <v>210.3648</v>
      </c>
      <c r="GE62" s="29">
        <v>331.83236617088318</v>
      </c>
      <c r="GF62" s="29">
        <v>308.67743554687502</v>
      </c>
      <c r="GG62" s="30">
        <v>383.53481999999997</v>
      </c>
      <c r="GH62" s="30">
        <v>274.61</v>
      </c>
      <c r="GI62" s="30">
        <v>200.46</v>
      </c>
      <c r="GJ62" s="30">
        <v>215.67</v>
      </c>
      <c r="GK62" s="32">
        <v>265.35282910156297</v>
      </c>
      <c r="GL62" s="33">
        <v>408.9344267578125</v>
      </c>
      <c r="GM62" s="29">
        <v>291.58677999999998</v>
      </c>
      <c r="GN62" s="76">
        <v>360.96377999999999</v>
      </c>
      <c r="GO62" s="76">
        <v>159.66919999999999</v>
      </c>
      <c r="GP62" s="30">
        <v>251.24422000000001</v>
      </c>
      <c r="GQ62" s="30">
        <v>174.03868</v>
      </c>
      <c r="GR62" s="30">
        <v>289.10248999999999</v>
      </c>
      <c r="GS62" s="30">
        <v>290.56950000000001</v>
      </c>
      <c r="GT62" s="30">
        <v>340.22827999999998</v>
      </c>
      <c r="GU62" s="30">
        <v>185.18464</v>
      </c>
      <c r="GV62" s="30">
        <v>130.46464</v>
      </c>
      <c r="GW62" s="30">
        <v>150.44635</v>
      </c>
      <c r="GX62" s="33"/>
      <c r="GY62" s="29">
        <v>156.70436000000001</v>
      </c>
      <c r="GZ62" s="30">
        <v>173.82192000000001</v>
      </c>
      <c r="HA62" s="30">
        <v>84.515839999999997</v>
      </c>
      <c r="HB62" s="30">
        <v>92.900860000000009</v>
      </c>
      <c r="HC62" s="30">
        <v>206.85686000000001</v>
      </c>
      <c r="HD62" s="30">
        <v>80.606719999999996</v>
      </c>
      <c r="HE62" s="30">
        <v>246.17311999999998</v>
      </c>
      <c r="HF62" s="30">
        <v>91.569000000000003</v>
      </c>
      <c r="HG62" s="30">
        <v>115.078</v>
      </c>
      <c r="HH62" s="30">
        <v>86.588159999999988</v>
      </c>
      <c r="HI62" s="30">
        <v>73.590009999999992</v>
      </c>
      <c r="HJ62" s="30">
        <v>76.899889999999999</v>
      </c>
      <c r="HK62" s="30">
        <v>93.257179999999991</v>
      </c>
      <c r="HL62" s="30">
        <v>40.058140000000002</v>
      </c>
      <c r="HM62" s="30">
        <v>78.365610000000004</v>
      </c>
      <c r="HN62" s="30">
        <v>6.8712000000000009</v>
      </c>
      <c r="HO62" s="30">
        <v>42.928640000000001</v>
      </c>
      <c r="HP62" s="30">
        <v>52.158660000000005</v>
      </c>
      <c r="HQ62" s="30">
        <v>66.828029999999998</v>
      </c>
      <c r="HR62" s="30">
        <v>63.939039999999991</v>
      </c>
      <c r="HS62" s="30">
        <v>87.827380000000005</v>
      </c>
      <c r="HT62" s="30">
        <v>23.220800000000001</v>
      </c>
      <c r="HU62" s="30">
        <v>57.588380000000001</v>
      </c>
      <c r="HV62" s="33">
        <v>43.0383</v>
      </c>
      <c r="HW62" s="29">
        <v>49.142380000000003</v>
      </c>
      <c r="HX62" s="30">
        <v>112.64056000000002</v>
      </c>
      <c r="HY62" s="30">
        <v>134.31984</v>
      </c>
      <c r="HZ62" s="30">
        <v>242.28494000000001</v>
      </c>
      <c r="IA62" s="30">
        <v>23.238939999999999</v>
      </c>
      <c r="IB62" s="30">
        <v>43.762320000000003</v>
      </c>
      <c r="IC62" s="30">
        <v>102.98298000000001</v>
      </c>
      <c r="ID62" s="30">
        <v>198.46857000000003</v>
      </c>
      <c r="IE62" s="30">
        <v>227.39842999999999</v>
      </c>
      <c r="IF62" s="30">
        <v>271.83672999999999</v>
      </c>
      <c r="IG62" s="30">
        <v>265.57204999999999</v>
      </c>
      <c r="IH62" s="33">
        <v>294.46125999999998</v>
      </c>
      <c r="II62" s="30">
        <v>272.99609000000004</v>
      </c>
      <c r="IJ62" s="30">
        <v>316.61597999999998</v>
      </c>
      <c r="IK62" s="30">
        <v>428.08433999999988</v>
      </c>
      <c r="IL62" s="30">
        <v>362.97768000000002</v>
      </c>
      <c r="IM62" s="30">
        <v>433.23366000000004</v>
      </c>
      <c r="IN62" s="30">
        <v>448.83967999999999</v>
      </c>
      <c r="IO62" s="30">
        <v>274.54831999999999</v>
      </c>
      <c r="IP62" s="30">
        <v>338.78359999999998</v>
      </c>
      <c r="IQ62" s="30">
        <v>303.19654000000008</v>
      </c>
      <c r="IR62" s="30">
        <v>159.72632000000002</v>
      </c>
      <c r="IS62" s="30">
        <v>312.76080000000002</v>
      </c>
      <c r="IT62" s="30">
        <v>222.69420000000002</v>
      </c>
      <c r="IU62" s="30">
        <v>255.42525999999998</v>
      </c>
      <c r="IV62" s="30">
        <v>241.82583999999997</v>
      </c>
      <c r="IW62" s="30">
        <v>1616.91686</v>
      </c>
      <c r="IX62" s="30">
        <v>199.32751999999999</v>
      </c>
      <c r="IY62" s="30">
        <v>247.32733999999999</v>
      </c>
      <c r="IZ62" s="30">
        <v>152.61792</v>
      </c>
      <c r="JA62" s="30">
        <v>201.35447999999997</v>
      </c>
      <c r="JB62" s="30">
        <v>132.27984000000001</v>
      </c>
      <c r="JC62" s="30">
        <v>67.682300000000012</v>
      </c>
      <c r="JD62" s="30">
        <v>90.218879999999999</v>
      </c>
      <c r="JE62" s="30">
        <v>156.01751999999999</v>
      </c>
      <c r="JF62" s="30">
        <v>160.79125999999999</v>
      </c>
      <c r="JG62" s="30">
        <v>207.32760000000002</v>
      </c>
      <c r="JH62" s="30" t="s">
        <v>36</v>
      </c>
      <c r="JI62" s="30">
        <v>150.36278000000001</v>
      </c>
      <c r="JJ62" s="30">
        <v>85.360799999999998</v>
      </c>
      <c r="JK62" s="30">
        <v>19.437560000000001</v>
      </c>
      <c r="JL62" s="30">
        <v>46.090940000000003</v>
      </c>
    </row>
    <row r="63" spans="2:272" s="3" customFormat="1" ht="13.5" x14ac:dyDescent="0.2">
      <c r="B63" s="20" t="s">
        <v>26</v>
      </c>
      <c r="C63" s="29">
        <v>30.355</v>
      </c>
      <c r="D63" s="30">
        <v>12.84</v>
      </c>
      <c r="E63" s="30">
        <v>1.9159999999999999</v>
      </c>
      <c r="F63" s="30">
        <v>3.5999999999999997E-2</v>
      </c>
      <c r="G63" s="30">
        <v>8.5460000000000012</v>
      </c>
      <c r="H63" s="30">
        <v>0.12</v>
      </c>
      <c r="I63" s="30"/>
      <c r="J63" s="30">
        <v>0.255</v>
      </c>
      <c r="K63" s="30">
        <v>1.3520000000000001</v>
      </c>
      <c r="L63" s="30">
        <v>0.247</v>
      </c>
      <c r="M63" s="30"/>
      <c r="N63" s="31">
        <v>3.6089999999999995</v>
      </c>
      <c r="O63" s="32"/>
      <c r="P63" s="30"/>
      <c r="Q63" s="30">
        <v>0.80100000000000005</v>
      </c>
      <c r="R63" s="30">
        <v>1.7729999999999999</v>
      </c>
      <c r="S63" s="30">
        <v>20.646999999999998</v>
      </c>
      <c r="T63" s="30">
        <v>35.535999999999994</v>
      </c>
      <c r="U63" s="30">
        <v>26.477999999999998</v>
      </c>
      <c r="V63" s="30">
        <v>9.0739999999999998</v>
      </c>
      <c r="W63" s="30">
        <v>2.8000000000000001E-2</v>
      </c>
      <c r="X63" s="30">
        <v>1.7</v>
      </c>
      <c r="Y63" s="30">
        <v>2.1749999999999998</v>
      </c>
      <c r="Z63" s="33">
        <v>10.549000000000001</v>
      </c>
      <c r="AA63" s="29"/>
      <c r="AB63" s="30">
        <v>6.6000000000000003E-2</v>
      </c>
      <c r="AC63" s="30">
        <v>1E-3</v>
      </c>
      <c r="AD63" s="30">
        <v>10.211</v>
      </c>
      <c r="AE63" s="30">
        <v>3.0960000000000001</v>
      </c>
      <c r="AF63" s="30">
        <v>8.7449999999999992</v>
      </c>
      <c r="AG63" s="30">
        <v>0.36</v>
      </c>
      <c r="AH63" s="30">
        <v>1.6319999999999999</v>
      </c>
      <c r="AI63" s="30">
        <v>15.266</v>
      </c>
      <c r="AJ63" s="30"/>
      <c r="AK63" s="30">
        <v>5.3390000000000004</v>
      </c>
      <c r="AL63" s="31">
        <v>136.34699999999998</v>
      </c>
      <c r="AM63" s="32">
        <v>0.65100000000000002</v>
      </c>
      <c r="AN63" s="30">
        <v>2E-3</v>
      </c>
      <c r="AO63" s="30">
        <v>42.42</v>
      </c>
      <c r="AP63" s="30">
        <v>42.564999999999998</v>
      </c>
      <c r="AQ63" s="30">
        <v>52.95</v>
      </c>
      <c r="AR63" s="30">
        <v>1.3159999999999998</v>
      </c>
      <c r="AS63" s="30">
        <v>52.941000000000003</v>
      </c>
      <c r="AT63" s="30">
        <v>47.153999999999996</v>
      </c>
      <c r="AU63" s="30">
        <v>32.865000000000002</v>
      </c>
      <c r="AV63" s="30"/>
      <c r="AW63" s="30">
        <v>12.070919999999999</v>
      </c>
      <c r="AX63" s="33">
        <v>73.642999999999986</v>
      </c>
      <c r="AY63" s="29">
        <v>9.6959999999999997</v>
      </c>
      <c r="AZ63" s="30">
        <v>43.791000000000004</v>
      </c>
      <c r="BA63" s="30">
        <v>55.5</v>
      </c>
      <c r="BB63" s="30">
        <v>23.797999999999998</v>
      </c>
      <c r="BC63" s="30">
        <v>2.589</v>
      </c>
      <c r="BD63" s="30">
        <v>33.795999999999999</v>
      </c>
      <c r="BE63" s="30">
        <v>61.225000000000001</v>
      </c>
      <c r="BF63" s="30">
        <v>24.216000000000001</v>
      </c>
      <c r="BG63" s="30">
        <v>33.429000000000002</v>
      </c>
      <c r="BH63" s="30">
        <v>40.908000000000008</v>
      </c>
      <c r="BI63" s="30">
        <v>21.917999999999999</v>
      </c>
      <c r="BJ63" s="31">
        <v>31.245000000000001</v>
      </c>
      <c r="BK63" s="32">
        <v>29.684000000000001</v>
      </c>
      <c r="BL63" s="30">
        <v>13.006</v>
      </c>
      <c r="BM63" s="30">
        <v>22.896999999999998</v>
      </c>
      <c r="BN63" s="30">
        <v>11.501999999999999</v>
      </c>
      <c r="BO63" s="30">
        <v>18.541999999999998</v>
      </c>
      <c r="BP63" s="30">
        <v>38.121000000000002</v>
      </c>
      <c r="BQ63" s="30">
        <v>19.809999999999999</v>
      </c>
      <c r="BR63" s="30">
        <v>57.431000000000004</v>
      </c>
      <c r="BS63" s="30">
        <v>11.49</v>
      </c>
      <c r="BT63" s="30">
        <v>36.862000000000009</v>
      </c>
      <c r="BU63" s="30">
        <v>6.1589999999999998</v>
      </c>
      <c r="BV63" s="33">
        <v>14.600519999999999</v>
      </c>
      <c r="BW63" s="29">
        <v>29.343</v>
      </c>
      <c r="BX63" s="30">
        <v>6.3630000000000004</v>
      </c>
      <c r="BY63" s="30">
        <v>21.504999999999999</v>
      </c>
      <c r="BZ63" s="30">
        <v>5.1609999999999996</v>
      </c>
      <c r="CA63" s="30">
        <v>29.051000000000002</v>
      </c>
      <c r="CB63" s="30">
        <v>10.975</v>
      </c>
      <c r="CC63" s="30">
        <v>4.4359999999999999</v>
      </c>
      <c r="CD63" s="30">
        <v>2.9860000000000002</v>
      </c>
      <c r="CE63" s="30">
        <v>6.0569999999999995</v>
      </c>
      <c r="CF63" s="30">
        <v>6.3220000000000001</v>
      </c>
      <c r="CG63" s="30">
        <v>44.007000000000005</v>
      </c>
      <c r="CH63" s="31">
        <v>62.162999999999997</v>
      </c>
      <c r="CI63" s="32">
        <v>52.87124</v>
      </c>
      <c r="CJ63" s="30">
        <v>25.42653</v>
      </c>
      <c r="CK63" s="30">
        <v>70.272949999999994</v>
      </c>
      <c r="CL63" s="30">
        <v>35.536709999999999</v>
      </c>
      <c r="CM63" s="30">
        <v>19.022190000000002</v>
      </c>
      <c r="CN63" s="30">
        <v>37.51896</v>
      </c>
      <c r="CO63" s="30">
        <v>24.69914</v>
      </c>
      <c r="CP63" s="30">
        <v>20.463629999999998</v>
      </c>
      <c r="CQ63" s="30">
        <v>8.7053899999999995</v>
      </c>
      <c r="CR63" s="30">
        <v>15.089</v>
      </c>
      <c r="CS63" s="30">
        <v>10.32029</v>
      </c>
      <c r="CT63" s="33">
        <v>22.624249999999996</v>
      </c>
      <c r="CU63" s="29">
        <v>15.681150000000001</v>
      </c>
      <c r="CV63" s="30"/>
      <c r="CW63" s="30">
        <v>26.041120000000003</v>
      </c>
      <c r="CX63" s="30">
        <v>31.065770000000001</v>
      </c>
      <c r="CY63" s="30">
        <v>14.827959999999999</v>
      </c>
      <c r="CZ63" s="30">
        <v>26.133019999999998</v>
      </c>
      <c r="DA63" s="30">
        <v>5.1298500000000002</v>
      </c>
      <c r="DB63" s="30">
        <v>22.14256</v>
      </c>
      <c r="DC63" s="30">
        <v>17.031560000000002</v>
      </c>
      <c r="DD63" s="30">
        <v>35.793840000000003</v>
      </c>
      <c r="DE63" s="30">
        <v>13.64062</v>
      </c>
      <c r="DF63" s="31">
        <v>36.478539999999995</v>
      </c>
      <c r="DG63" s="32">
        <v>11.117150000000001</v>
      </c>
      <c r="DH63" s="30">
        <v>17.49427</v>
      </c>
      <c r="DI63" s="30">
        <v>7.68</v>
      </c>
      <c r="DJ63" s="30">
        <v>14.099590000000001</v>
      </c>
      <c r="DK63" s="30">
        <v>11.16926</v>
      </c>
      <c r="DL63" s="30">
        <v>16.370650000000001</v>
      </c>
      <c r="DM63" s="30">
        <v>29.928110000000004</v>
      </c>
      <c r="DN63" s="30">
        <v>48.583100000000002</v>
      </c>
      <c r="DO63" s="30">
        <v>15.071900000000001</v>
      </c>
      <c r="DP63" s="30">
        <v>5.2184600000000003</v>
      </c>
      <c r="DQ63" s="30">
        <v>26.021159999999998</v>
      </c>
      <c r="DR63" s="33">
        <v>22.51277</v>
      </c>
      <c r="DS63" s="29">
        <v>11.117150000000001</v>
      </c>
      <c r="DT63" s="30">
        <v>17.49427</v>
      </c>
      <c r="DU63" s="30">
        <v>7.68</v>
      </c>
      <c r="DV63" s="30">
        <v>14.099590000000001</v>
      </c>
      <c r="DW63" s="30">
        <v>11.16926</v>
      </c>
      <c r="DX63" s="30">
        <v>16.370650000000001</v>
      </c>
      <c r="DY63" s="30">
        <v>29.928110000000004</v>
      </c>
      <c r="DZ63" s="30">
        <v>48.583100000000002</v>
      </c>
      <c r="EA63" s="30">
        <v>15.071900000000001</v>
      </c>
      <c r="EB63" s="30">
        <v>5.2184600000000003</v>
      </c>
      <c r="EC63" s="30">
        <v>26.021159999999998</v>
      </c>
      <c r="ED63" s="31">
        <v>22.51277</v>
      </c>
      <c r="EE63" s="32">
        <v>15.955200000000001</v>
      </c>
      <c r="EF63" s="30">
        <v>15.379619999999999</v>
      </c>
      <c r="EG63" s="30">
        <v>19.572950000000002</v>
      </c>
      <c r="EH63" s="30">
        <v>14.73222</v>
      </c>
      <c r="EI63" s="30">
        <v>14.73222</v>
      </c>
      <c r="EJ63" s="30">
        <v>7.0385499999999999</v>
      </c>
      <c r="EK63" s="30">
        <v>14.73222</v>
      </c>
      <c r="EL63" s="30">
        <v>31.941769999999998</v>
      </c>
      <c r="EM63" s="30">
        <v>17.883199999999999</v>
      </c>
      <c r="EN63" s="30">
        <v>2.8162399999999996</v>
      </c>
      <c r="EO63" s="30">
        <v>14.5</v>
      </c>
      <c r="EP63" s="33">
        <v>28.96</v>
      </c>
      <c r="EQ63" s="29">
        <v>20.80817</v>
      </c>
      <c r="ER63" s="30"/>
      <c r="ES63" s="30">
        <v>19.880769999999998</v>
      </c>
      <c r="ET63" s="30"/>
      <c r="EU63" s="30">
        <v>14.750819999999999</v>
      </c>
      <c r="EV63" s="30">
        <v>6.7639800000000001</v>
      </c>
      <c r="EW63" s="30"/>
      <c r="EX63" s="30">
        <v>15.937419999999999</v>
      </c>
      <c r="EY63" s="30">
        <v>5.6389899999999997</v>
      </c>
      <c r="EZ63" s="30">
        <v>16.535879999999999</v>
      </c>
      <c r="FA63" s="30">
        <v>15.73058</v>
      </c>
      <c r="FB63" s="31">
        <v>19.699259999999999</v>
      </c>
      <c r="FC63" s="32">
        <v>1.2309300000000001</v>
      </c>
      <c r="FD63" s="30"/>
      <c r="FE63" s="30">
        <v>19.27834</v>
      </c>
      <c r="FF63" s="30">
        <v>1.4039999999999999</v>
      </c>
      <c r="FG63" s="30">
        <v>16.37322</v>
      </c>
      <c r="FH63" s="30"/>
      <c r="FI63" s="30">
        <v>3.8106</v>
      </c>
      <c r="FJ63" s="30">
        <v>8.1800899999999999</v>
      </c>
      <c r="FK63" s="30">
        <v>0.3</v>
      </c>
      <c r="FL63" s="30">
        <v>5.2716399999999997</v>
      </c>
      <c r="FM63" s="30">
        <v>15.37593</v>
      </c>
      <c r="FN63" s="31"/>
      <c r="FO63" s="47">
        <v>15.48564</v>
      </c>
      <c r="FP63" s="30">
        <v>14.768140000000001</v>
      </c>
      <c r="FQ63" s="30">
        <v>24.072219999999998</v>
      </c>
      <c r="FR63" s="30">
        <v>3.5571000000000002</v>
      </c>
      <c r="FS63" s="30">
        <v>18.113099999999999</v>
      </c>
      <c r="FT63" s="30">
        <v>23.969090000000001</v>
      </c>
      <c r="FU63" s="30">
        <v>22.332830000000001</v>
      </c>
      <c r="FV63" s="30">
        <v>20.871410000000001</v>
      </c>
      <c r="FW63" s="30">
        <f>VLOOKUP(B63,'[1]Tablas 2016'!$A$64:$L$86,10,FALSE)</f>
        <v>1.6479900000000001</v>
      </c>
      <c r="FX63" s="30">
        <f>VLOOKUP(B63,'[1]Tablas 2016'!$A$64:$L$86,11,FALSE)</f>
        <v>13.02821</v>
      </c>
      <c r="FY63" s="30">
        <v>19.231079999999999</v>
      </c>
      <c r="FZ63" s="33">
        <f>VLOOKUP(B63,'[1]Tablas 2016'!$A$62:$N$86,13,FALSE)</f>
        <v>57.20599</v>
      </c>
      <c r="GA63" s="29">
        <v>53.225279999999998</v>
      </c>
      <c r="GB63" s="29">
        <v>43.118409999999997</v>
      </c>
      <c r="GC63" s="29">
        <v>17.687799999999999</v>
      </c>
      <c r="GD63" s="29">
        <v>24.867830000000001</v>
      </c>
      <c r="GE63" s="29">
        <v>45.571389862060556</v>
      </c>
      <c r="GF63" s="29">
        <v>61.279759765625002</v>
      </c>
      <c r="GG63" s="30">
        <v>49.187009999999994</v>
      </c>
      <c r="GH63" s="30">
        <v>88.5</v>
      </c>
      <c r="GI63" s="30">
        <v>95.12</v>
      </c>
      <c r="GJ63" s="30">
        <v>54.75</v>
      </c>
      <c r="GK63" s="32">
        <v>45.641520217895497</v>
      </c>
      <c r="GL63" s="33">
        <v>58.469380659103415</v>
      </c>
      <c r="GM63" s="29"/>
      <c r="GN63" s="64"/>
      <c r="GO63" s="22"/>
      <c r="GP63" s="30">
        <v>13.44331</v>
      </c>
      <c r="GQ63" s="30">
        <v>0.88170999999999999</v>
      </c>
      <c r="GR63" s="30">
        <v>8.8605999999999998</v>
      </c>
      <c r="GS63" s="30">
        <v>6.2324000000000002</v>
      </c>
      <c r="GT63" s="30">
        <v>56.263579999999997</v>
      </c>
      <c r="GU63" s="22"/>
      <c r="GV63" s="30">
        <v>86.754540000000006</v>
      </c>
      <c r="GW63" s="22"/>
      <c r="GX63" s="33"/>
      <c r="GY63" s="29">
        <v>36.479419999999998</v>
      </c>
      <c r="GZ63" s="30">
        <v>4.8816000000000006</v>
      </c>
      <c r="HA63" s="30">
        <v>33.648960000000002</v>
      </c>
      <c r="HB63" s="30">
        <v>13.98133</v>
      </c>
      <c r="HC63" s="30">
        <v>32.607990000000001</v>
      </c>
      <c r="HD63" s="30"/>
      <c r="HE63" s="30"/>
      <c r="HF63" s="30">
        <v>31.588999999999999</v>
      </c>
      <c r="HG63" s="30">
        <v>33.683999999999997</v>
      </c>
      <c r="HH63" s="30">
        <v>35.042400000000001</v>
      </c>
      <c r="HI63" s="30">
        <v>34.427810000000001</v>
      </c>
      <c r="HJ63" s="30">
        <v>17.703569999999999</v>
      </c>
      <c r="HK63" s="30">
        <v>24.27703</v>
      </c>
      <c r="HL63" s="30">
        <v>18.506400000000003</v>
      </c>
      <c r="HM63" s="30">
        <v>9.5879999999999992</v>
      </c>
      <c r="HN63" s="30">
        <v>24.553429999999999</v>
      </c>
      <c r="HO63" s="30">
        <v>15.544799999999999</v>
      </c>
      <c r="HP63" s="30">
        <v>0.46639999999999998</v>
      </c>
      <c r="HQ63" s="30">
        <v>30.394440000000003</v>
      </c>
      <c r="HR63" s="30">
        <v>37.252520000000004</v>
      </c>
      <c r="HS63" s="30">
        <v>22.95975</v>
      </c>
      <c r="HT63" s="30">
        <v>22.056000000000001</v>
      </c>
      <c r="HU63" s="30">
        <v>24.875340000000005</v>
      </c>
      <c r="HV63" s="33">
        <v>34.654720000000005</v>
      </c>
      <c r="HW63" s="29">
        <v>38.168460000000003</v>
      </c>
      <c r="HX63" s="30">
        <v>42.261420000000001</v>
      </c>
      <c r="HY63" s="30">
        <v>32.130989999999997</v>
      </c>
      <c r="HZ63" s="30">
        <v>42.674159999999993</v>
      </c>
      <c r="IA63" s="30">
        <v>31.416149999999998</v>
      </c>
      <c r="IB63" s="30">
        <v>17.129839999999998</v>
      </c>
      <c r="IC63" s="30">
        <v>44.905749999999998</v>
      </c>
      <c r="ID63" s="30">
        <v>30.158550000000005</v>
      </c>
      <c r="IE63" s="30">
        <v>51.031929999999996</v>
      </c>
      <c r="IF63" s="30">
        <v>28.458559999999999</v>
      </c>
      <c r="IG63" s="30">
        <v>58.118119999999998</v>
      </c>
      <c r="IH63" s="33">
        <v>59.75291</v>
      </c>
      <c r="II63" s="30">
        <v>38.400709999999997</v>
      </c>
      <c r="IJ63" s="30">
        <v>28.95703</v>
      </c>
      <c r="IK63" s="30">
        <v>42.056530000000002</v>
      </c>
      <c r="IL63" s="30">
        <v>28.520340000000001</v>
      </c>
      <c r="IM63" s="30">
        <v>39.660000000000004</v>
      </c>
      <c r="IN63" s="30">
        <v>57.329740000000001</v>
      </c>
      <c r="IO63" s="30">
        <v>25.27366</v>
      </c>
      <c r="IP63" s="30">
        <v>35.701430000000002</v>
      </c>
      <c r="IQ63" s="30">
        <v>40.571429999999999</v>
      </c>
      <c r="IR63" s="30">
        <v>5.5422700000000003</v>
      </c>
      <c r="IS63" s="30">
        <v>46.005599999999994</v>
      </c>
      <c r="IT63" s="30">
        <v>24.551400000000001</v>
      </c>
      <c r="IU63" s="30">
        <v>61.243449999999996</v>
      </c>
      <c r="IV63" s="30">
        <v>51.622800000000005</v>
      </c>
      <c r="IW63" s="30">
        <v>180.08348999999998</v>
      </c>
      <c r="IX63" s="30">
        <v>15.12</v>
      </c>
      <c r="IY63" s="30">
        <v>60.691200000000002</v>
      </c>
      <c r="IZ63" s="30">
        <v>5.7059999999999995</v>
      </c>
      <c r="JA63" s="30">
        <v>41.183199999999999</v>
      </c>
      <c r="JB63" s="30">
        <v>3.3000000000000002E-2</v>
      </c>
      <c r="JC63" s="30">
        <v>11.698499999999999</v>
      </c>
      <c r="JD63" s="30">
        <v>3.0149999999999997</v>
      </c>
      <c r="JE63" s="30">
        <v>46.000800000000005</v>
      </c>
      <c r="JF63" s="30">
        <v>11.093409999999999</v>
      </c>
      <c r="JG63" s="30">
        <v>24.920400000000001</v>
      </c>
      <c r="JH63" s="30" t="s">
        <v>36</v>
      </c>
      <c r="JI63" s="30">
        <v>34.2804</v>
      </c>
      <c r="JJ63" s="30">
        <v>3.4649999999999999</v>
      </c>
      <c r="JK63" s="30">
        <v>9.4528800000000004</v>
      </c>
      <c r="JL63" s="30">
        <v>36.03134</v>
      </c>
    </row>
    <row r="64" spans="2:272" s="3" customFormat="1" ht="13.5" x14ac:dyDescent="0.2">
      <c r="B64" s="20" t="s">
        <v>27</v>
      </c>
      <c r="C64" s="29"/>
      <c r="D64" s="30">
        <v>3.53</v>
      </c>
      <c r="E64" s="30">
        <v>2</v>
      </c>
      <c r="F64" s="30"/>
      <c r="G64" s="30"/>
      <c r="H64" s="30"/>
      <c r="I64" s="30"/>
      <c r="J64" s="30">
        <v>4.0000000000000001E-3</v>
      </c>
      <c r="K64" s="30"/>
      <c r="L64" s="30"/>
      <c r="M64" s="30"/>
      <c r="N64" s="31"/>
      <c r="O64" s="32"/>
      <c r="P64" s="30">
        <v>4.0000000000000001E-3</v>
      </c>
      <c r="Q64" s="30"/>
      <c r="R64" s="30">
        <v>20</v>
      </c>
      <c r="S64" s="30">
        <v>2</v>
      </c>
      <c r="T64" s="30">
        <v>20</v>
      </c>
      <c r="U64" s="30">
        <v>11.6</v>
      </c>
      <c r="V64" s="30">
        <v>1</v>
      </c>
      <c r="W64" s="30"/>
      <c r="X64" s="30">
        <v>1.0609999999999999</v>
      </c>
      <c r="Y64" s="30"/>
      <c r="Z64" s="33"/>
      <c r="AA64" s="29"/>
      <c r="AB64" s="30"/>
      <c r="AC64" s="30">
        <v>27.5</v>
      </c>
      <c r="AD64" s="30"/>
      <c r="AE64" s="30"/>
      <c r="AF64" s="30"/>
      <c r="AG64" s="30">
        <v>0.95399999999999996</v>
      </c>
      <c r="AH64" s="30">
        <v>1.07</v>
      </c>
      <c r="AI64" s="30">
        <v>0.56499999999999995</v>
      </c>
      <c r="AJ64" s="30">
        <v>0.46200000000000002</v>
      </c>
      <c r="AK64" s="30"/>
      <c r="AL64" s="31">
        <v>1.2749999999999999</v>
      </c>
      <c r="AM64" s="32"/>
      <c r="AN64" s="30"/>
      <c r="AO64" s="30"/>
      <c r="AP64" s="30">
        <v>3.75</v>
      </c>
      <c r="AQ64" s="30"/>
      <c r="AR64" s="30"/>
      <c r="AS64" s="30">
        <v>83.162000000000006</v>
      </c>
      <c r="AT64" s="30">
        <v>24.468</v>
      </c>
      <c r="AU64" s="30">
        <v>75.59</v>
      </c>
      <c r="AV64" s="30">
        <v>25</v>
      </c>
      <c r="AW64" s="30">
        <v>50.2042</v>
      </c>
      <c r="AX64" s="33">
        <v>20.692</v>
      </c>
      <c r="AY64" s="29">
        <v>25</v>
      </c>
      <c r="AZ64" s="30">
        <v>1.88</v>
      </c>
      <c r="BA64" s="30"/>
      <c r="BB64" s="30">
        <v>2.2880000000000003</v>
      </c>
      <c r="BC64" s="30"/>
      <c r="BD64" s="30">
        <v>3.569</v>
      </c>
      <c r="BE64" s="30">
        <v>14.720999999999998</v>
      </c>
      <c r="BF64" s="30">
        <v>0.92899999999999994</v>
      </c>
      <c r="BG64" s="30">
        <v>1.117</v>
      </c>
      <c r="BH64" s="30"/>
      <c r="BI64" s="30">
        <v>1.115</v>
      </c>
      <c r="BJ64" s="31">
        <v>2.6360000000000001</v>
      </c>
      <c r="BK64" s="32">
        <v>2.3E-2</v>
      </c>
      <c r="BL64" s="30"/>
      <c r="BM64" s="30">
        <v>6.0000000000000001E-3</v>
      </c>
      <c r="BN64" s="30"/>
      <c r="BO64" s="30">
        <v>17.016999999999999</v>
      </c>
      <c r="BP64" s="30"/>
      <c r="BQ64" s="30">
        <v>15.535</v>
      </c>
      <c r="BR64" s="30">
        <v>25.475999999999999</v>
      </c>
      <c r="BS64" s="30">
        <v>61.011000000000003</v>
      </c>
      <c r="BT64" s="30">
        <v>90.236000000000004</v>
      </c>
      <c r="BU64" s="30">
        <v>2.3760000000000003</v>
      </c>
      <c r="BV64" s="33">
        <v>1.9304399999999999</v>
      </c>
      <c r="BW64" s="29"/>
      <c r="BX64" s="30">
        <v>1.4999999999999999E-2</v>
      </c>
      <c r="BY64" s="30">
        <v>5.6999999999999995E-2</v>
      </c>
      <c r="BZ64" s="30">
        <v>4.4999999999999998E-2</v>
      </c>
      <c r="CA64" s="30">
        <v>0.03</v>
      </c>
      <c r="CB64" s="30">
        <v>1.72</v>
      </c>
      <c r="CC64" s="30"/>
      <c r="CD64" s="30"/>
      <c r="CE64" s="30">
        <v>8.9999999999999993E-3</v>
      </c>
      <c r="CF64" s="30"/>
      <c r="CG64" s="30">
        <v>5.3999999999999999E-2</v>
      </c>
      <c r="CH64" s="31">
        <v>1.4929999999999999</v>
      </c>
      <c r="CI64" s="32"/>
      <c r="CJ64" s="30">
        <v>1.4999999999999999E-2</v>
      </c>
      <c r="CK64" s="30">
        <v>1.17632</v>
      </c>
      <c r="CL64" s="30">
        <v>1.3442499999999999</v>
      </c>
      <c r="CM64" s="30"/>
      <c r="CN64" s="30"/>
      <c r="CO64" s="30">
        <v>8.9999999999999993E-3</v>
      </c>
      <c r="CP64" s="30"/>
      <c r="CQ64" s="30"/>
      <c r="CR64" s="30"/>
      <c r="CS64" s="30">
        <v>2.8253499999999998</v>
      </c>
      <c r="CT64" s="33">
        <v>0.99909999999999988</v>
      </c>
      <c r="CU64" s="29"/>
      <c r="CV64" s="30"/>
      <c r="CW64" s="30">
        <v>2.7923</v>
      </c>
      <c r="CX64" s="30">
        <v>0.97494999999999998</v>
      </c>
      <c r="CY64" s="30"/>
      <c r="CZ64" s="30">
        <v>1.3485100000000001</v>
      </c>
      <c r="DA64" s="30"/>
      <c r="DB64" s="30">
        <v>0.36799999999999999</v>
      </c>
      <c r="DC64" s="30"/>
      <c r="DD64" s="30">
        <v>4.3942100000000002</v>
      </c>
      <c r="DE64" s="30">
        <v>0.20153000000000001</v>
      </c>
      <c r="DF64" s="31">
        <v>1.5440100000000001</v>
      </c>
      <c r="DG64" s="32">
        <v>0.06</v>
      </c>
      <c r="DH64" s="30"/>
      <c r="DI64" s="30"/>
      <c r="DJ64" s="30"/>
      <c r="DK64" s="30"/>
      <c r="DL64" s="30"/>
      <c r="DM64" s="30">
        <v>0.16</v>
      </c>
      <c r="DN64" s="30">
        <v>0.08</v>
      </c>
      <c r="DO64" s="30"/>
      <c r="DP64" s="30"/>
      <c r="DQ64" s="30">
        <v>0.4</v>
      </c>
      <c r="DR64" s="33">
        <v>4.3029999999999999E-2</v>
      </c>
      <c r="DS64" s="29">
        <v>0.06</v>
      </c>
      <c r="DT64" s="30"/>
      <c r="DU64" s="30"/>
      <c r="DV64" s="30"/>
      <c r="DW64" s="30"/>
      <c r="DX64" s="30"/>
      <c r="DY64" s="30">
        <v>0.16</v>
      </c>
      <c r="DZ64" s="30">
        <v>0.08</v>
      </c>
      <c r="EA64" s="30"/>
      <c r="EB64" s="30"/>
      <c r="EC64" s="30">
        <v>0.4</v>
      </c>
      <c r="ED64" s="31">
        <v>4.3029999999999999E-2</v>
      </c>
      <c r="EE64" s="32"/>
      <c r="EF64" s="30">
        <v>0.4</v>
      </c>
      <c r="EG64" s="30">
        <v>4.6320599999999992</v>
      </c>
      <c r="EH64" s="30"/>
      <c r="EI64" s="30"/>
      <c r="EJ64" s="30">
        <v>0.03</v>
      </c>
      <c r="EK64" s="30"/>
      <c r="EL64" s="30">
        <v>4.3029999999999999E-2</v>
      </c>
      <c r="EM64" s="30">
        <v>0.44303000000000003</v>
      </c>
      <c r="EN64" s="30">
        <v>0.24</v>
      </c>
      <c r="EO64" s="30"/>
      <c r="EP64" s="33">
        <v>0.03</v>
      </c>
      <c r="EQ64" s="29"/>
      <c r="ER64" s="30"/>
      <c r="ES64" s="30"/>
      <c r="ET64" s="30"/>
      <c r="EU64" s="30"/>
      <c r="EV64" s="30"/>
      <c r="EW64" s="30"/>
      <c r="EX64" s="30"/>
      <c r="EY64" s="30"/>
      <c r="EZ64" s="30">
        <v>5.5114000000000001</v>
      </c>
      <c r="FA64" s="30">
        <v>0.6</v>
      </c>
      <c r="FB64" s="31">
        <v>0.08</v>
      </c>
      <c r="FC64" s="32"/>
      <c r="FD64" s="30">
        <v>0.24</v>
      </c>
      <c r="FE64" s="30">
        <v>2.2101999999999999</v>
      </c>
      <c r="FF64" s="30"/>
      <c r="FG64" s="30"/>
      <c r="FH64" s="30">
        <v>24</v>
      </c>
      <c r="FI64" s="30"/>
      <c r="FJ64" s="30">
        <v>0.06</v>
      </c>
      <c r="FK64" s="30"/>
      <c r="FL64" s="30">
        <v>5.4631400000000001</v>
      </c>
      <c r="FM64" s="30"/>
      <c r="FN64" s="31"/>
      <c r="FO64" s="47">
        <v>0.8</v>
      </c>
      <c r="FP64" s="30"/>
      <c r="FQ64" s="30"/>
      <c r="FR64" s="30"/>
      <c r="FS64" s="30">
        <v>0.61488999999999994</v>
      </c>
      <c r="FT64" s="30"/>
      <c r="FU64" s="30">
        <v>26.670199999999998</v>
      </c>
      <c r="FV64" s="30">
        <v>21.625</v>
      </c>
      <c r="FW64" s="30">
        <f>VLOOKUP(B64,'[1]Tablas 2016'!$A$64:$L$86,10,FALSE)</f>
        <v>350.31486999999998</v>
      </c>
      <c r="FX64" s="30"/>
      <c r="FY64" s="30">
        <v>4.3330800000000007</v>
      </c>
      <c r="FZ64" s="33"/>
      <c r="GA64" s="29">
        <v>0.48337000000000002</v>
      </c>
      <c r="GB64" s="29"/>
      <c r="GC64" s="29"/>
      <c r="GD64" s="29">
        <v>3.2930600000000001</v>
      </c>
      <c r="GE64" s="29"/>
      <c r="GF64" s="29">
        <v>1.0436899795532228</v>
      </c>
      <c r="GG64" s="30">
        <v>3.5168400000000002</v>
      </c>
      <c r="GH64" s="30"/>
      <c r="GI64" s="30">
        <v>25.338000000000001</v>
      </c>
      <c r="GJ64" s="30">
        <v>15.3</v>
      </c>
      <c r="GK64" s="32">
        <v>29.828979980468699</v>
      </c>
      <c r="GL64" s="33">
        <v>25.08331999206543</v>
      </c>
      <c r="GM64" s="29"/>
      <c r="GN64" s="64"/>
      <c r="GO64" s="22"/>
      <c r="GP64" s="30">
        <v>27.245999999999999</v>
      </c>
      <c r="GQ64" s="30"/>
      <c r="GR64" s="30">
        <v>48.572710000000001</v>
      </c>
      <c r="GS64" s="30">
        <v>5.6265499999999999</v>
      </c>
      <c r="GT64" s="22"/>
      <c r="GU64" s="22"/>
      <c r="GV64" s="30"/>
      <c r="GW64" s="22"/>
      <c r="GX64" s="33"/>
      <c r="GY64" s="29">
        <v>24.172000000000001</v>
      </c>
      <c r="GZ64" s="30">
        <v>12.352209999999999</v>
      </c>
      <c r="HA64" s="30"/>
      <c r="HB64" s="30">
        <v>24</v>
      </c>
      <c r="HC64" s="30"/>
      <c r="HD64" s="30">
        <v>1.8808100000000001</v>
      </c>
      <c r="HE64" s="30"/>
      <c r="HF64" s="30"/>
      <c r="HG64" s="30">
        <v>3.0329999999999999</v>
      </c>
      <c r="HH64" s="30"/>
      <c r="HI64" s="30"/>
      <c r="HJ64" s="30">
        <v>6.4000000000000001E-2</v>
      </c>
      <c r="HK64" s="30"/>
      <c r="HL64" s="30">
        <v>6.0599999999999994E-3</v>
      </c>
      <c r="HM64" s="30">
        <v>0.66015999999999997</v>
      </c>
      <c r="HN64" s="30">
        <v>1.5780399999999999</v>
      </c>
      <c r="HO64" s="30"/>
      <c r="HP64" s="30">
        <v>0.128</v>
      </c>
      <c r="HQ64" s="30">
        <v>2.89778</v>
      </c>
      <c r="HR64" s="30">
        <v>0.85745000000000005</v>
      </c>
      <c r="HS64" s="30"/>
      <c r="HT64" s="30"/>
      <c r="HU64" s="30">
        <v>5.3148899999999992</v>
      </c>
      <c r="HV64" s="33">
        <v>1.1604099999999999</v>
      </c>
      <c r="HW64" s="29"/>
      <c r="HX64" s="30"/>
      <c r="HY64" s="30">
        <v>1.71</v>
      </c>
      <c r="HZ64" s="30"/>
      <c r="IA64" s="30">
        <v>23.8</v>
      </c>
      <c r="IB64" s="30">
        <v>3.0546099999999998</v>
      </c>
      <c r="IC64" s="30">
        <v>73.141499999999994</v>
      </c>
      <c r="ID64" s="30">
        <v>24</v>
      </c>
      <c r="IE64" s="30">
        <v>5.8158700000000003</v>
      </c>
      <c r="IF64" s="30" t="s">
        <v>36</v>
      </c>
      <c r="IG64" s="30">
        <v>2.8200000000000003</v>
      </c>
      <c r="IH64" s="33"/>
      <c r="II64" s="30">
        <v>8.4990100000000002</v>
      </c>
      <c r="IJ64" s="30"/>
      <c r="IK64" s="30">
        <v>2.6880000000000002</v>
      </c>
      <c r="IL64" s="30">
        <v>1.5031400000000001</v>
      </c>
      <c r="IM64" s="30">
        <v>48.012</v>
      </c>
      <c r="IN64" s="30">
        <v>0</v>
      </c>
      <c r="IO64" s="30">
        <v>3.5615999999999999</v>
      </c>
      <c r="IP64" s="30">
        <v>6.6363799999999999</v>
      </c>
      <c r="IQ64" s="30">
        <v>7.6999999999999999E-2</v>
      </c>
      <c r="IR64" s="30">
        <v>0</v>
      </c>
      <c r="IS64" s="30" t="s">
        <v>36</v>
      </c>
      <c r="IT64" s="30">
        <v>3.7229000000000001</v>
      </c>
      <c r="IU64" s="30">
        <v>2.7119599999999999</v>
      </c>
      <c r="IV64" s="30">
        <v>0</v>
      </c>
      <c r="IW64" s="30" t="s">
        <v>36</v>
      </c>
      <c r="IX64" s="30" t="s">
        <v>36</v>
      </c>
      <c r="IY64" s="30" t="s">
        <v>36</v>
      </c>
      <c r="IZ64" s="30" t="s">
        <v>36</v>
      </c>
      <c r="JA64" s="30" t="s">
        <v>36</v>
      </c>
      <c r="JB64" s="30" t="s">
        <v>36</v>
      </c>
      <c r="JC64" s="30">
        <v>2.8742899999999998</v>
      </c>
      <c r="JD64" s="30">
        <v>4.3858199999999998</v>
      </c>
      <c r="JE64" s="30">
        <v>23.000259999999997</v>
      </c>
      <c r="JF64" s="30">
        <v>11.320430000000002</v>
      </c>
      <c r="JG64" s="30" t="s">
        <v>36</v>
      </c>
      <c r="JH64" s="30" t="s">
        <v>36</v>
      </c>
      <c r="JI64" s="30" t="s">
        <v>36</v>
      </c>
      <c r="JJ64" s="30">
        <v>5.39384</v>
      </c>
      <c r="JK64" s="30" t="s">
        <v>36</v>
      </c>
      <c r="JL64" s="30" t="s">
        <v>36</v>
      </c>
    </row>
    <row r="65" spans="2:272" s="3" customFormat="1" ht="13.5" x14ac:dyDescent="0.2">
      <c r="B65" s="20" t="s">
        <v>28</v>
      </c>
      <c r="C65" s="29">
        <v>5.21</v>
      </c>
      <c r="D65" s="30"/>
      <c r="E65" s="30">
        <v>5.2060000000000004</v>
      </c>
      <c r="F65" s="30">
        <v>3.1E-2</v>
      </c>
      <c r="G65" s="30">
        <v>11.606999999999999</v>
      </c>
      <c r="H65" s="30"/>
      <c r="I65" s="30">
        <v>7.0000000000000001E-3</v>
      </c>
      <c r="J65" s="30"/>
      <c r="K65" s="30">
        <v>12.564</v>
      </c>
      <c r="L65" s="30">
        <v>10</v>
      </c>
      <c r="M65" s="30"/>
      <c r="N65" s="31">
        <v>6.88</v>
      </c>
      <c r="O65" s="32"/>
      <c r="P65" s="30">
        <v>14</v>
      </c>
      <c r="Q65" s="30">
        <v>16.003</v>
      </c>
      <c r="R65" s="30">
        <v>25.161000000000001</v>
      </c>
      <c r="S65" s="30">
        <v>150.00900000000001</v>
      </c>
      <c r="T65" s="30">
        <v>70.212000000000003</v>
      </c>
      <c r="U65" s="30">
        <v>82.361999999999995</v>
      </c>
      <c r="V65" s="30">
        <v>20.5</v>
      </c>
      <c r="W65" s="30">
        <v>15.837</v>
      </c>
      <c r="X65" s="30">
        <v>6.6849999999999996</v>
      </c>
      <c r="Y65" s="30">
        <v>27.841999999999999</v>
      </c>
      <c r="Z65" s="33">
        <v>16.433</v>
      </c>
      <c r="AA65" s="29">
        <v>22</v>
      </c>
      <c r="AB65" s="30">
        <v>12.8</v>
      </c>
      <c r="AC65" s="30">
        <v>3.5</v>
      </c>
      <c r="AD65" s="30">
        <v>28.066000000000003</v>
      </c>
      <c r="AE65" s="30">
        <v>1.554</v>
      </c>
      <c r="AF65" s="30">
        <v>24.663999999999998</v>
      </c>
      <c r="AG65" s="30">
        <v>0.46400000000000002</v>
      </c>
      <c r="AH65" s="30">
        <v>13.248999999999999</v>
      </c>
      <c r="AI65" s="30">
        <v>9.5479999999999983</v>
      </c>
      <c r="AJ65" s="30">
        <v>1.532</v>
      </c>
      <c r="AK65" s="30">
        <v>18.859000000000002</v>
      </c>
      <c r="AL65" s="31">
        <v>43.616</v>
      </c>
      <c r="AM65" s="32">
        <v>8.4</v>
      </c>
      <c r="AN65" s="30"/>
      <c r="AO65" s="30">
        <v>22.249000000000002</v>
      </c>
      <c r="AP65" s="30">
        <v>3.7170000000000001</v>
      </c>
      <c r="AQ65" s="30">
        <v>16.315000000000001</v>
      </c>
      <c r="AR65" s="30">
        <v>30.423999999999999</v>
      </c>
      <c r="AS65" s="30">
        <v>25.071999999999999</v>
      </c>
      <c r="AT65" s="30">
        <v>31.744</v>
      </c>
      <c r="AU65" s="30">
        <v>60.663000000000004</v>
      </c>
      <c r="AV65" s="30">
        <v>59.222999999999999</v>
      </c>
      <c r="AW65" s="30">
        <v>14.05828</v>
      </c>
      <c r="AX65" s="33">
        <v>2.044</v>
      </c>
      <c r="AY65" s="29"/>
      <c r="AZ65" s="30">
        <v>35.134999999999998</v>
      </c>
      <c r="BA65" s="30">
        <v>27.061999999999998</v>
      </c>
      <c r="BB65" s="30">
        <v>3.0129999999999999</v>
      </c>
      <c r="BC65" s="30">
        <v>41.085999999999999</v>
      </c>
      <c r="BD65" s="30">
        <v>23.641000000000002</v>
      </c>
      <c r="BE65" s="30">
        <v>29.675999999999998</v>
      </c>
      <c r="BF65" s="30">
        <v>30.933</v>
      </c>
      <c r="BG65" s="30">
        <v>3.1320000000000001</v>
      </c>
      <c r="BH65" s="30">
        <v>14.37</v>
      </c>
      <c r="BI65" s="30">
        <v>13.669</v>
      </c>
      <c r="BJ65" s="31">
        <v>16.655000000000001</v>
      </c>
      <c r="BK65" s="32">
        <v>1.708</v>
      </c>
      <c r="BL65" s="30">
        <v>1.1970000000000001</v>
      </c>
      <c r="BM65" s="30">
        <v>33.226999999999997</v>
      </c>
      <c r="BN65" s="30">
        <v>15.097</v>
      </c>
      <c r="BO65" s="30">
        <v>9.4239999999999995</v>
      </c>
      <c r="BP65" s="30">
        <v>17.713999999999999</v>
      </c>
      <c r="BQ65" s="30">
        <v>14.414999999999999</v>
      </c>
      <c r="BR65" s="30">
        <v>33.403999999999996</v>
      </c>
      <c r="BS65" s="30">
        <v>13.957000000000001</v>
      </c>
      <c r="BT65" s="30">
        <v>62.900999999999996</v>
      </c>
      <c r="BU65" s="30">
        <v>19.004999999999999</v>
      </c>
      <c r="BV65" s="33">
        <v>21.193770000000001</v>
      </c>
      <c r="BW65" s="29">
        <v>0.371</v>
      </c>
      <c r="BX65" s="30">
        <v>1.3239999999999998</v>
      </c>
      <c r="BY65" s="30">
        <v>22.984999999999999</v>
      </c>
      <c r="BZ65" s="30">
        <v>12.787000000000001</v>
      </c>
      <c r="CA65" s="30">
        <v>102.693</v>
      </c>
      <c r="CB65" s="30">
        <v>14.582999999999998</v>
      </c>
      <c r="CC65" s="30">
        <v>13.282</v>
      </c>
      <c r="CD65" s="30">
        <v>10.978999999999999</v>
      </c>
      <c r="CE65" s="30">
        <v>14.456</v>
      </c>
      <c r="CF65" s="30">
        <v>13.216999999999999</v>
      </c>
      <c r="CG65" s="30">
        <v>15.161000000000001</v>
      </c>
      <c r="CH65" s="31">
        <v>3.4529999999999994</v>
      </c>
      <c r="CI65" s="32">
        <v>22.65136</v>
      </c>
      <c r="CJ65" s="30">
        <v>19.399699999999999</v>
      </c>
      <c r="CK65" s="30">
        <v>2.6910999999999996</v>
      </c>
      <c r="CL65" s="30">
        <v>10.97636</v>
      </c>
      <c r="CM65" s="30">
        <v>1.73756</v>
      </c>
      <c r="CN65" s="30">
        <v>11.91342</v>
      </c>
      <c r="CO65" s="30">
        <v>23.657530000000001</v>
      </c>
      <c r="CP65" s="30">
        <v>12.2545</v>
      </c>
      <c r="CQ65" s="30">
        <v>0.50191999999999992</v>
      </c>
      <c r="CR65" s="30"/>
      <c r="CS65" s="30">
        <v>14.351030000000002</v>
      </c>
      <c r="CT65" s="33">
        <v>2.2966799999999998</v>
      </c>
      <c r="CU65" s="29">
        <v>11.216609999999999</v>
      </c>
      <c r="CV65" s="30"/>
      <c r="CW65" s="30">
        <v>13.748419999999999</v>
      </c>
      <c r="CX65" s="30">
        <v>1.5543400000000001</v>
      </c>
      <c r="CY65" s="30">
        <v>1.7747299999999999</v>
      </c>
      <c r="CZ65" s="30">
        <v>2.71638</v>
      </c>
      <c r="DA65" s="30">
        <v>1.6348499999999997</v>
      </c>
      <c r="DB65" s="30">
        <v>0.17599999999999999</v>
      </c>
      <c r="DC65" s="30">
        <v>2.4414199999999999</v>
      </c>
      <c r="DD65" s="30">
        <v>4.8361200000000011</v>
      </c>
      <c r="DE65" s="30">
        <v>7.6086300000000007</v>
      </c>
      <c r="DF65" s="31">
        <v>17.941479999999999</v>
      </c>
      <c r="DG65" s="32">
        <v>1.3274000000000001</v>
      </c>
      <c r="DH65" s="30"/>
      <c r="DI65" s="30"/>
      <c r="DJ65" s="30"/>
      <c r="DK65" s="30"/>
      <c r="DL65" s="30"/>
      <c r="DM65" s="30">
        <v>7.5924499999999995</v>
      </c>
      <c r="DN65" s="30">
        <v>3.3695399999999998</v>
      </c>
      <c r="DO65" s="30">
        <v>8.7641399999999994</v>
      </c>
      <c r="DP65" s="30">
        <v>100</v>
      </c>
      <c r="DQ65" s="30">
        <v>0.2024</v>
      </c>
      <c r="DR65" s="33">
        <v>5.8819300000000005</v>
      </c>
      <c r="DS65" s="29">
        <v>1.3274000000000001</v>
      </c>
      <c r="DT65" s="30"/>
      <c r="DU65" s="30"/>
      <c r="DV65" s="30"/>
      <c r="DW65" s="30"/>
      <c r="DX65" s="30"/>
      <c r="DY65" s="30">
        <v>7.5924499999999995</v>
      </c>
      <c r="DZ65" s="30">
        <v>3.3695399999999998</v>
      </c>
      <c r="EA65" s="30">
        <v>8.7641399999999994</v>
      </c>
      <c r="EB65" s="30">
        <v>100</v>
      </c>
      <c r="EC65" s="30">
        <v>0.2024</v>
      </c>
      <c r="ED65" s="31">
        <v>5.8819300000000005</v>
      </c>
      <c r="EE65" s="32"/>
      <c r="EF65" s="30">
        <v>0.2024</v>
      </c>
      <c r="EG65" s="30"/>
      <c r="EH65" s="30"/>
      <c r="EI65" s="30">
        <v>24</v>
      </c>
      <c r="EJ65" s="30"/>
      <c r="EK65" s="30"/>
      <c r="EL65" s="30">
        <v>3.0813699999999997</v>
      </c>
      <c r="EM65" s="30">
        <v>3.2943500000000001</v>
      </c>
      <c r="EN65" s="30">
        <v>0.38400000000000001</v>
      </c>
      <c r="EO65" s="30"/>
      <c r="EP65" s="33">
        <v>1.77E-2</v>
      </c>
      <c r="EQ65" s="29">
        <v>24.014700000000001</v>
      </c>
      <c r="ER65" s="30"/>
      <c r="ES65" s="30">
        <v>24</v>
      </c>
      <c r="ET65" s="30"/>
      <c r="EU65" s="30"/>
      <c r="EV65" s="30">
        <v>3.6382599999999998</v>
      </c>
      <c r="EW65" s="30"/>
      <c r="EX65" s="30"/>
      <c r="EY65" s="30">
        <v>99.843000000000004</v>
      </c>
      <c r="EZ65" s="30"/>
      <c r="FA65" s="30">
        <v>0.41304999999999997</v>
      </c>
      <c r="FB65" s="31">
        <v>1.3230500000000001</v>
      </c>
      <c r="FC65" s="32">
        <v>0.36216999999999999</v>
      </c>
      <c r="FD65" s="30">
        <v>0.38400000000000001</v>
      </c>
      <c r="FE65" s="30">
        <v>1.931</v>
      </c>
      <c r="FF65" s="30">
        <v>0.39450000000000002</v>
      </c>
      <c r="FG65" s="30"/>
      <c r="FH65" s="30"/>
      <c r="FI65" s="30">
        <v>0.59279999999999999</v>
      </c>
      <c r="FJ65" s="30">
        <v>2.8361999999999998</v>
      </c>
      <c r="FK65" s="30"/>
      <c r="FL65" s="30">
        <v>0.27628000000000003</v>
      </c>
      <c r="FM65" s="30">
        <v>0.36242000000000002</v>
      </c>
      <c r="FN65" s="31"/>
      <c r="FO65" s="47">
        <v>2.20851</v>
      </c>
      <c r="FP65" s="30">
        <v>4.1696999999999997</v>
      </c>
      <c r="FQ65" s="30">
        <v>5.6437100000000004</v>
      </c>
      <c r="FR65" s="30"/>
      <c r="FS65" s="30">
        <v>0.192</v>
      </c>
      <c r="FT65" s="30"/>
      <c r="FU65" s="30">
        <v>8.2486299999999986</v>
      </c>
      <c r="FV65" s="30"/>
      <c r="FW65" s="30"/>
      <c r="FX65" s="30">
        <f>VLOOKUP(B65,'[1]Tablas 2016'!$A$64:$L$86,11,FALSE)</f>
        <v>9.462000000000001E-2</v>
      </c>
      <c r="FY65" s="30">
        <v>0.192</v>
      </c>
      <c r="FZ65" s="33">
        <f>VLOOKUP(B65,'[1]Tablas 2016'!$A$62:$N$86,13,FALSE)</f>
        <v>6.9319699999999997</v>
      </c>
      <c r="GA65" s="29">
        <v>2.32111</v>
      </c>
      <c r="GB65" s="29"/>
      <c r="GC65" s="29"/>
      <c r="GD65" s="29">
        <v>5.9428999999999998</v>
      </c>
      <c r="GE65" s="29">
        <v>1.3200400390625</v>
      </c>
      <c r="GF65" s="29">
        <v>0.24</v>
      </c>
      <c r="GG65" s="30">
        <v>1.57609</v>
      </c>
      <c r="GH65" s="30">
        <v>3.6</v>
      </c>
      <c r="GI65" s="30">
        <v>12.04</v>
      </c>
      <c r="GJ65" s="30">
        <v>3.64</v>
      </c>
      <c r="GK65" s="32">
        <v>3.2014299926757901</v>
      </c>
      <c r="GL65" s="33">
        <v>12.155199829101562</v>
      </c>
      <c r="GM65" s="29"/>
      <c r="GN65" s="64"/>
      <c r="GO65" s="22"/>
      <c r="GP65" s="22"/>
      <c r="GQ65" s="30">
        <v>21.08013</v>
      </c>
      <c r="GR65" s="30"/>
      <c r="GS65" s="30">
        <v>1.3162</v>
      </c>
      <c r="GT65" s="30">
        <v>50.108029999999999</v>
      </c>
      <c r="GU65" s="22"/>
      <c r="GV65" s="30">
        <v>6.3554899999999996</v>
      </c>
      <c r="GW65" s="22"/>
      <c r="GX65" s="33"/>
      <c r="GY65" s="29">
        <v>23.879000000000001</v>
      </c>
      <c r="GZ65" s="30"/>
      <c r="HA65" s="30">
        <v>3.5000599999999995</v>
      </c>
      <c r="HB65" s="30">
        <v>4.7124499999999996</v>
      </c>
      <c r="HC65" s="30">
        <v>27.923400000000001</v>
      </c>
      <c r="HD65" s="30">
        <v>0.27</v>
      </c>
      <c r="HE65" s="30">
        <v>12.26132</v>
      </c>
      <c r="HF65" s="30">
        <v>2.0030000000000001</v>
      </c>
      <c r="HG65" s="30">
        <v>4.1689999999999996</v>
      </c>
      <c r="HH65" s="30">
        <v>2.10866</v>
      </c>
      <c r="HI65" s="30">
        <v>10.260070000000001</v>
      </c>
      <c r="HJ65" s="30">
        <v>0.99362000000000006</v>
      </c>
      <c r="HK65" s="30">
        <v>5.4067400000000001</v>
      </c>
      <c r="HL65" s="30">
        <v>4.45E-3</v>
      </c>
      <c r="HM65" s="30"/>
      <c r="HN65" s="30">
        <v>1.6213599999999999</v>
      </c>
      <c r="HO65" s="30">
        <v>0.54600000000000004</v>
      </c>
      <c r="HP65" s="30">
        <v>0.248</v>
      </c>
      <c r="HQ65" s="30">
        <v>1.5519000000000001</v>
      </c>
      <c r="HR65" s="30">
        <v>10.31453</v>
      </c>
      <c r="HS65" s="30">
        <v>2.46</v>
      </c>
      <c r="HT65" s="30">
        <v>0.53549999999999998</v>
      </c>
      <c r="HU65" s="30">
        <v>1.3668699999999998</v>
      </c>
      <c r="HV65" s="33">
        <v>1.4859500000000001</v>
      </c>
      <c r="HW65" s="29">
        <v>0.67626999999999993</v>
      </c>
      <c r="HX65" s="30">
        <v>1.3104</v>
      </c>
      <c r="HY65" s="30"/>
      <c r="HZ65" s="30">
        <v>55.419399999999996</v>
      </c>
      <c r="IA65" s="30">
        <v>5.7586399999999998</v>
      </c>
      <c r="IB65" s="30">
        <v>0.71399999999999997</v>
      </c>
      <c r="IC65" s="30">
        <v>0.80728</v>
      </c>
      <c r="ID65" s="30">
        <v>1.4273999999999998</v>
      </c>
      <c r="IE65" s="30">
        <v>1.3494199999999998</v>
      </c>
      <c r="IF65" s="30">
        <v>8.7140000000000004</v>
      </c>
      <c r="IG65" s="30">
        <v>2.3148200000000001</v>
      </c>
      <c r="IH65" s="33">
        <v>9.8774700000000006</v>
      </c>
      <c r="II65" s="30"/>
      <c r="IJ65" s="30">
        <v>0.18</v>
      </c>
      <c r="IK65" s="30">
        <v>1.88781</v>
      </c>
      <c r="IL65" s="30">
        <v>1.071</v>
      </c>
      <c r="IM65" s="30">
        <v>0</v>
      </c>
      <c r="IN65" s="30">
        <v>24.48</v>
      </c>
      <c r="IO65" s="30">
        <v>0.72319999999999995</v>
      </c>
      <c r="IP65" s="30">
        <v>0.14400000000000002</v>
      </c>
      <c r="IQ65" s="30">
        <v>2.8962700000000003</v>
      </c>
      <c r="IR65" s="30">
        <v>0.71399999999999997</v>
      </c>
      <c r="IS65" s="30" t="s">
        <v>36</v>
      </c>
      <c r="IT65" s="30">
        <v>1.056</v>
      </c>
      <c r="IU65" s="30">
        <v>49.278109999999998</v>
      </c>
      <c r="IV65" s="30">
        <v>0</v>
      </c>
      <c r="IW65" s="30" t="s">
        <v>36</v>
      </c>
      <c r="IX65" s="30" t="s">
        <v>36</v>
      </c>
      <c r="IY65" s="30" t="s">
        <v>36</v>
      </c>
      <c r="IZ65" s="30">
        <v>0</v>
      </c>
      <c r="JA65" s="30">
        <v>24</v>
      </c>
      <c r="JB65" s="30">
        <v>0</v>
      </c>
      <c r="JC65" s="30" t="s">
        <v>36</v>
      </c>
      <c r="JD65" s="30" t="s">
        <v>36</v>
      </c>
      <c r="JE65" s="30" t="s">
        <v>36</v>
      </c>
      <c r="JF65" s="30">
        <v>16.314</v>
      </c>
      <c r="JG65" s="30" t="s">
        <v>36</v>
      </c>
      <c r="JH65" s="30">
        <v>23.507999999999999</v>
      </c>
      <c r="JI65" s="30" t="s">
        <v>36</v>
      </c>
      <c r="JJ65" s="30">
        <v>0.1512</v>
      </c>
      <c r="JK65" s="30">
        <v>0</v>
      </c>
      <c r="JL65" s="30">
        <v>5.1227900000000002</v>
      </c>
    </row>
    <row r="66" spans="2:272" s="3" customFormat="1" ht="13.5" x14ac:dyDescent="0.2">
      <c r="B66" s="20" t="s">
        <v>29</v>
      </c>
      <c r="C66" s="29">
        <v>8.15</v>
      </c>
      <c r="D66" s="30"/>
      <c r="E66" s="30"/>
      <c r="F66" s="30"/>
      <c r="G66" s="30"/>
      <c r="H66" s="30">
        <v>2.9</v>
      </c>
      <c r="I66" s="30"/>
      <c r="J66" s="30"/>
      <c r="K66" s="30">
        <v>1.952</v>
      </c>
      <c r="L66" s="30">
        <v>2E-3</v>
      </c>
      <c r="M66" s="30"/>
      <c r="N66" s="31"/>
      <c r="O66" s="32">
        <v>0.5</v>
      </c>
      <c r="P66" s="30"/>
      <c r="Q66" s="30">
        <v>2.8</v>
      </c>
      <c r="R66" s="30"/>
      <c r="S66" s="30">
        <v>4.9000000000000004</v>
      </c>
      <c r="T66" s="30">
        <v>0.8</v>
      </c>
      <c r="U66" s="30">
        <v>4</v>
      </c>
      <c r="V66" s="30">
        <v>0.8</v>
      </c>
      <c r="W66" s="30"/>
      <c r="X66" s="30">
        <v>5</v>
      </c>
      <c r="Y66" s="30"/>
      <c r="Z66" s="33"/>
      <c r="AA66" s="29">
        <v>2.5750000000000002</v>
      </c>
      <c r="AB66" s="30"/>
      <c r="AC66" s="30">
        <v>6.9</v>
      </c>
      <c r="AD66" s="30">
        <v>0.5</v>
      </c>
      <c r="AE66" s="30">
        <v>4.9000000000000004</v>
      </c>
      <c r="AF66" s="30">
        <v>0.5</v>
      </c>
      <c r="AG66" s="30"/>
      <c r="AH66" s="30">
        <v>15.8</v>
      </c>
      <c r="AI66" s="30">
        <v>7.05</v>
      </c>
      <c r="AJ66" s="30">
        <v>10.003</v>
      </c>
      <c r="AK66" s="30">
        <v>24.7</v>
      </c>
      <c r="AL66" s="31">
        <v>0.5</v>
      </c>
      <c r="AM66" s="32">
        <v>9</v>
      </c>
      <c r="AN66" s="30"/>
      <c r="AO66" s="30">
        <v>10.506</v>
      </c>
      <c r="AP66" s="30">
        <v>14.9</v>
      </c>
      <c r="AQ66" s="30">
        <v>16</v>
      </c>
      <c r="AR66" s="30">
        <v>2.5</v>
      </c>
      <c r="AS66" s="30">
        <v>14</v>
      </c>
      <c r="AT66" s="30">
        <v>6.05</v>
      </c>
      <c r="AU66" s="30">
        <v>1.5249999999999999</v>
      </c>
      <c r="AV66" s="30">
        <v>16</v>
      </c>
      <c r="AW66" s="30">
        <v>25.3</v>
      </c>
      <c r="AX66" s="33">
        <v>17.55</v>
      </c>
      <c r="AY66" s="29">
        <v>0.35</v>
      </c>
      <c r="AZ66" s="30">
        <v>3.375</v>
      </c>
      <c r="BA66" s="30">
        <v>25.501000000000001</v>
      </c>
      <c r="BB66" s="30"/>
      <c r="BC66" s="30">
        <v>30</v>
      </c>
      <c r="BD66" s="30">
        <v>17.675000000000001</v>
      </c>
      <c r="BE66" s="30">
        <v>4.55</v>
      </c>
      <c r="BF66" s="30">
        <v>7.6</v>
      </c>
      <c r="BG66" s="30"/>
      <c r="BH66" s="30">
        <v>27.475000000000001</v>
      </c>
      <c r="BI66" s="30">
        <v>23.85</v>
      </c>
      <c r="BJ66" s="31">
        <v>4.3</v>
      </c>
      <c r="BK66" s="32">
        <v>4.75</v>
      </c>
      <c r="BL66" s="30"/>
      <c r="BM66" s="30">
        <v>13.675000000000001</v>
      </c>
      <c r="BN66" s="30">
        <v>1.7</v>
      </c>
      <c r="BO66" s="30">
        <v>11.5</v>
      </c>
      <c r="BP66" s="30">
        <v>25.774999999999999</v>
      </c>
      <c r="BQ66" s="30">
        <v>7.1</v>
      </c>
      <c r="BR66" s="30">
        <v>16.5</v>
      </c>
      <c r="BS66" s="30">
        <v>21.001000000000001</v>
      </c>
      <c r="BT66" s="30">
        <v>26.7</v>
      </c>
      <c r="BU66" s="30">
        <v>25</v>
      </c>
      <c r="BV66" s="33">
        <v>6</v>
      </c>
      <c r="BW66" s="29">
        <v>18</v>
      </c>
      <c r="BX66" s="30">
        <v>4.9249999999999998</v>
      </c>
      <c r="BY66" s="30">
        <v>1.25</v>
      </c>
      <c r="BZ66" s="30">
        <v>19.649999999999999</v>
      </c>
      <c r="CA66" s="30">
        <v>21</v>
      </c>
      <c r="CB66" s="30">
        <v>19.5</v>
      </c>
      <c r="CC66" s="30">
        <v>18.074999999999999</v>
      </c>
      <c r="CD66" s="30">
        <v>0.15</v>
      </c>
      <c r="CE66" s="30">
        <v>2.65</v>
      </c>
      <c r="CF66" s="30">
        <v>25.1</v>
      </c>
      <c r="CG66" s="30">
        <v>14.6</v>
      </c>
      <c r="CH66" s="31">
        <v>22.6</v>
      </c>
      <c r="CI66" s="32">
        <v>16.975000000000001</v>
      </c>
      <c r="CJ66" s="30"/>
      <c r="CK66" s="30">
        <v>19.75</v>
      </c>
      <c r="CL66" s="30">
        <v>1</v>
      </c>
      <c r="CM66" s="30">
        <v>4.5</v>
      </c>
      <c r="CN66" s="30">
        <v>1.1004</v>
      </c>
      <c r="CO66" s="30">
        <v>21.85</v>
      </c>
      <c r="CP66" s="30">
        <v>1.5249999999999999</v>
      </c>
      <c r="CQ66" s="30">
        <v>25.5</v>
      </c>
      <c r="CR66" s="30">
        <v>2.5000000000000001E-3</v>
      </c>
      <c r="CS66" s="30">
        <v>7.0860499999999993</v>
      </c>
      <c r="CT66" s="33">
        <v>19</v>
      </c>
      <c r="CU66" s="29">
        <v>10.84</v>
      </c>
      <c r="CV66" s="30">
        <v>7</v>
      </c>
      <c r="CW66" s="30">
        <v>35.339179999999999</v>
      </c>
      <c r="CX66" s="30">
        <v>6.9689300000000003</v>
      </c>
      <c r="CY66" s="30">
        <v>2.8</v>
      </c>
      <c r="CZ66" s="30">
        <v>34.15</v>
      </c>
      <c r="DA66" s="30">
        <v>30.6</v>
      </c>
      <c r="DB66" s="30">
        <v>19.5</v>
      </c>
      <c r="DC66" s="30">
        <v>8.08</v>
      </c>
      <c r="DD66" s="30">
        <v>3</v>
      </c>
      <c r="DE66" s="30">
        <v>34.740119999999997</v>
      </c>
      <c r="DF66" s="31">
        <v>4.95</v>
      </c>
      <c r="DG66" s="32">
        <v>12.75</v>
      </c>
      <c r="DH66" s="30"/>
      <c r="DI66" s="30">
        <v>1</v>
      </c>
      <c r="DJ66" s="30">
        <v>5.1749999999999998</v>
      </c>
      <c r="DK66" s="30">
        <v>48.424999999999997</v>
      </c>
      <c r="DL66" s="30"/>
      <c r="DM66" s="30">
        <v>25.9</v>
      </c>
      <c r="DN66" s="30">
        <v>2.0499999999999998</v>
      </c>
      <c r="DO66" s="30">
        <v>10.8</v>
      </c>
      <c r="DP66" s="30">
        <v>28.225000000000001</v>
      </c>
      <c r="DQ66" s="30">
        <v>2.2000000000000002</v>
      </c>
      <c r="DR66" s="33">
        <v>23.75</v>
      </c>
      <c r="DS66" s="29">
        <v>12.75</v>
      </c>
      <c r="DT66" s="30"/>
      <c r="DU66" s="30">
        <v>1</v>
      </c>
      <c r="DV66" s="30">
        <v>5.1749999999999998</v>
      </c>
      <c r="DW66" s="30">
        <v>48.424999999999997</v>
      </c>
      <c r="DX66" s="30"/>
      <c r="DY66" s="30">
        <v>25.9</v>
      </c>
      <c r="DZ66" s="30">
        <v>2.0499999999999998</v>
      </c>
      <c r="EA66" s="30">
        <v>10.8</v>
      </c>
      <c r="EB66" s="30">
        <v>28.225000000000001</v>
      </c>
      <c r="EC66" s="30">
        <v>2.2000000000000002</v>
      </c>
      <c r="ED66" s="31">
        <v>23.75</v>
      </c>
      <c r="EE66" s="32">
        <v>7.9749999999999996</v>
      </c>
      <c r="EF66" s="30">
        <v>3.4750000000000001</v>
      </c>
      <c r="EG66" s="30">
        <v>13.5</v>
      </c>
      <c r="EH66" s="30">
        <v>24.65</v>
      </c>
      <c r="EI66" s="30">
        <v>16</v>
      </c>
      <c r="EJ66" s="30">
        <v>23.75</v>
      </c>
      <c r="EK66" s="30">
        <v>14.5</v>
      </c>
      <c r="EL66" s="30">
        <v>17.149999999999999</v>
      </c>
      <c r="EM66" s="30">
        <v>8</v>
      </c>
      <c r="EN66" s="30"/>
      <c r="EO66" s="30"/>
      <c r="EP66" s="33"/>
      <c r="EQ66" s="29">
        <v>35.774999999999999</v>
      </c>
      <c r="ER66" s="30">
        <v>11.3</v>
      </c>
      <c r="ES66" s="30">
        <v>18.55</v>
      </c>
      <c r="ET66" s="30">
        <v>4.95</v>
      </c>
      <c r="EU66" s="30">
        <v>26.25</v>
      </c>
      <c r="EV66" s="30">
        <v>10.5</v>
      </c>
      <c r="EW66" s="30">
        <v>6.4</v>
      </c>
      <c r="EX66" s="30">
        <v>4.625</v>
      </c>
      <c r="EY66" s="30">
        <v>2.75</v>
      </c>
      <c r="EZ66" s="30">
        <v>15.55</v>
      </c>
      <c r="FA66" s="30">
        <v>10.6</v>
      </c>
      <c r="FB66" s="31">
        <v>13</v>
      </c>
      <c r="FC66" s="32">
        <v>10.55</v>
      </c>
      <c r="FD66" s="30">
        <v>10.75</v>
      </c>
      <c r="FE66" s="30">
        <v>2.5249999999999999</v>
      </c>
      <c r="FF66" s="30">
        <v>5.125</v>
      </c>
      <c r="FG66" s="30">
        <v>14.625</v>
      </c>
      <c r="FH66" s="30">
        <v>12.824999999999999</v>
      </c>
      <c r="FI66" s="30">
        <v>33.5</v>
      </c>
      <c r="FJ66" s="30">
        <v>3.7749999999999999</v>
      </c>
      <c r="FK66" s="30">
        <v>17.074999999999999</v>
      </c>
      <c r="FL66" s="30">
        <v>2.75</v>
      </c>
      <c r="FM66" s="30">
        <v>17.350000000000001</v>
      </c>
      <c r="FN66" s="31">
        <v>14.7</v>
      </c>
      <c r="FO66" s="47">
        <v>15.981100000000001</v>
      </c>
      <c r="FP66" s="30">
        <v>2.4763699999999997</v>
      </c>
      <c r="FQ66" s="30">
        <v>12.627239999999999</v>
      </c>
      <c r="FR66" s="30">
        <v>23</v>
      </c>
      <c r="FS66" s="30">
        <v>15.275</v>
      </c>
      <c r="FT66" s="30">
        <v>9.0412800000000004</v>
      </c>
      <c r="FU66" s="30">
        <v>14.918839999999999</v>
      </c>
      <c r="FV66" s="30">
        <v>1</v>
      </c>
      <c r="FW66" s="30">
        <f>VLOOKUP(B66,'[1]Tablas 2016'!$A$64:$L$86,10,FALSE)</f>
        <v>10.125</v>
      </c>
      <c r="FX66" s="30">
        <f>VLOOKUP(B66,'[1]Tablas 2016'!$A$64:$L$86,11,FALSE)</f>
        <v>19.5</v>
      </c>
      <c r="FY66" s="30">
        <v>1.47722</v>
      </c>
      <c r="FZ66" s="33">
        <f>VLOOKUP(B66,'[1]Tablas 2016'!$A$62:$N$86,13,FALSE)</f>
        <v>0.05</v>
      </c>
      <c r="GA66" s="29">
        <v>0.5</v>
      </c>
      <c r="GB66" s="29"/>
      <c r="GC66" s="29">
        <v>23.35</v>
      </c>
      <c r="GD66" s="29">
        <v>0.7</v>
      </c>
      <c r="GE66" s="29">
        <v>21.024999999999999</v>
      </c>
      <c r="GF66" s="29">
        <v>4.3250000000000002</v>
      </c>
      <c r="GG66" s="30">
        <v>11.375</v>
      </c>
      <c r="GH66" s="30">
        <v>8.2750000000000004</v>
      </c>
      <c r="GI66" s="30"/>
      <c r="GJ66" s="30">
        <v>17.600000000000001</v>
      </c>
      <c r="GK66" s="32">
        <v>10.657599998474099</v>
      </c>
      <c r="GL66" s="33">
        <v>2.5000000000000001E-2</v>
      </c>
      <c r="GM66" s="29"/>
      <c r="GN66" s="64"/>
      <c r="GO66" s="30">
        <v>15.3902</v>
      </c>
      <c r="GP66" s="30"/>
      <c r="GQ66" s="30">
        <v>9.2966200000000008</v>
      </c>
      <c r="GR66" s="30">
        <v>4.6920000000000002</v>
      </c>
      <c r="GS66" s="30"/>
      <c r="GT66" s="30">
        <v>16.25</v>
      </c>
      <c r="GU66" s="30">
        <v>7.9953599999999998</v>
      </c>
      <c r="GV66" s="30"/>
      <c r="GW66" s="22"/>
      <c r="GX66" s="33">
        <v>10.3</v>
      </c>
      <c r="GY66" s="29">
        <v>0.67500000000000004</v>
      </c>
      <c r="GZ66" s="30">
        <v>11.3712</v>
      </c>
      <c r="HA66" s="30">
        <v>7.6531700000000003</v>
      </c>
      <c r="HB66" s="30">
        <v>14.475</v>
      </c>
      <c r="HC66" s="30">
        <v>10.172469999999999</v>
      </c>
      <c r="HD66" s="30">
        <v>2.6749999999999998</v>
      </c>
      <c r="HE66" s="30">
        <v>16.198869999999999</v>
      </c>
      <c r="HF66" s="30">
        <v>5.2750000000000004</v>
      </c>
      <c r="HG66" s="30">
        <v>11.475</v>
      </c>
      <c r="HH66" s="30">
        <v>9.625</v>
      </c>
      <c r="HI66" s="30">
        <v>3</v>
      </c>
      <c r="HJ66" s="30">
        <v>13.074999999999999</v>
      </c>
      <c r="HK66" s="30">
        <v>9.375</v>
      </c>
      <c r="HL66" s="30"/>
      <c r="HM66" s="30">
        <v>5</v>
      </c>
      <c r="HN66" s="30">
        <v>7.5</v>
      </c>
      <c r="HO66" s="30">
        <v>12.29433</v>
      </c>
      <c r="HP66" s="30">
        <v>15.344940000000001</v>
      </c>
      <c r="HQ66" s="30"/>
      <c r="HR66" s="30">
        <v>7.25</v>
      </c>
      <c r="HS66" s="30">
        <v>11.5</v>
      </c>
      <c r="HT66" s="30"/>
      <c r="HU66" s="30">
        <v>2.5</v>
      </c>
      <c r="HV66" s="33"/>
      <c r="HW66" s="29">
        <v>8.1999999999999993</v>
      </c>
      <c r="HX66" s="30">
        <v>3</v>
      </c>
      <c r="HY66" s="30">
        <v>8.65</v>
      </c>
      <c r="HZ66" s="30">
        <v>5.5</v>
      </c>
      <c r="IA66" s="30">
        <v>14.9</v>
      </c>
      <c r="IB66" s="30">
        <v>18.074999999999999</v>
      </c>
      <c r="IC66" s="30">
        <v>14.4</v>
      </c>
      <c r="ID66" s="30">
        <v>15.55</v>
      </c>
      <c r="IE66" s="30">
        <v>14.125</v>
      </c>
      <c r="IF66" s="30">
        <v>0.5</v>
      </c>
      <c r="IG66" s="30"/>
      <c r="IH66" s="33">
        <v>9.4250000000000007</v>
      </c>
      <c r="II66" s="30">
        <v>17.649999999999999</v>
      </c>
      <c r="IJ66" s="30">
        <v>1.35</v>
      </c>
      <c r="IK66" s="30">
        <v>11.1</v>
      </c>
      <c r="IL66" s="30">
        <v>6.5750000000000002</v>
      </c>
      <c r="IM66" s="30">
        <v>17.75</v>
      </c>
      <c r="IN66" s="30">
        <v>11.5</v>
      </c>
      <c r="IO66" s="30">
        <v>8</v>
      </c>
      <c r="IP66" s="30">
        <v>5.6</v>
      </c>
      <c r="IQ66" s="30">
        <v>23.975000000000001</v>
      </c>
      <c r="IR66" s="30">
        <v>14</v>
      </c>
      <c r="IS66" s="30">
        <v>16.925000000000001</v>
      </c>
      <c r="IT66" s="30">
        <v>7</v>
      </c>
      <c r="IU66" s="30">
        <v>26.75</v>
      </c>
      <c r="IV66" s="30">
        <v>7.4749999999999996</v>
      </c>
      <c r="IW66" s="30">
        <v>10.7</v>
      </c>
      <c r="IX66" s="30">
        <v>1.5</v>
      </c>
      <c r="IY66" s="30">
        <v>27.875</v>
      </c>
      <c r="IZ66" s="30">
        <v>27.9</v>
      </c>
      <c r="JA66" s="30">
        <v>8.8249999999999993</v>
      </c>
      <c r="JB66" s="30">
        <v>0</v>
      </c>
      <c r="JC66" s="30">
        <v>0.5</v>
      </c>
      <c r="JD66" s="30">
        <v>3.6749999999999998</v>
      </c>
      <c r="JE66" s="30">
        <v>14</v>
      </c>
      <c r="JF66" s="30">
        <v>17.5</v>
      </c>
      <c r="JG66" s="30">
        <v>20</v>
      </c>
      <c r="JH66" s="30">
        <v>5.7750000000000004</v>
      </c>
      <c r="JI66" s="30">
        <v>8</v>
      </c>
      <c r="JJ66" s="30">
        <v>16.5</v>
      </c>
      <c r="JK66" s="30" t="s">
        <v>36</v>
      </c>
      <c r="JL66" s="30" t="s">
        <v>36</v>
      </c>
    </row>
    <row r="67" spans="2:272" s="3" customFormat="1" ht="13.5" x14ac:dyDescent="0.2">
      <c r="B67" s="20" t="s">
        <v>11</v>
      </c>
      <c r="C67" s="29">
        <v>113.05</v>
      </c>
      <c r="D67" s="30">
        <v>17.753</v>
      </c>
      <c r="E67" s="30">
        <v>54</v>
      </c>
      <c r="F67" s="30">
        <v>73.721999999999994</v>
      </c>
      <c r="G67" s="30">
        <v>29.523</v>
      </c>
      <c r="H67" s="30">
        <v>41.465000000000003</v>
      </c>
      <c r="I67" s="30">
        <v>116.761</v>
      </c>
      <c r="J67" s="30">
        <v>139.22800000000001</v>
      </c>
      <c r="K67" s="30">
        <v>161.75800000000001</v>
      </c>
      <c r="L67" s="30">
        <v>24.801000000000002</v>
      </c>
      <c r="M67" s="30">
        <v>23.6</v>
      </c>
      <c r="N67" s="31"/>
      <c r="O67" s="32">
        <v>47.25</v>
      </c>
      <c r="P67" s="30">
        <v>24.335000000000001</v>
      </c>
      <c r="Q67" s="30">
        <v>15.7</v>
      </c>
      <c r="R67" s="30">
        <v>29.108000000000001</v>
      </c>
      <c r="S67" s="30">
        <v>19.3</v>
      </c>
      <c r="T67" s="30">
        <v>79.319999999999993</v>
      </c>
      <c r="U67" s="30">
        <v>24</v>
      </c>
      <c r="V67" s="30">
        <v>54.4</v>
      </c>
      <c r="W67" s="30">
        <v>68.55</v>
      </c>
      <c r="X67" s="30">
        <v>17.100000000000001</v>
      </c>
      <c r="Y67" s="30">
        <v>28.55</v>
      </c>
      <c r="Z67" s="33">
        <v>42.8</v>
      </c>
      <c r="AA67" s="29">
        <v>28.8</v>
      </c>
      <c r="AB67" s="30">
        <v>23.05</v>
      </c>
      <c r="AC67" s="30">
        <v>29.05</v>
      </c>
      <c r="AD67" s="30">
        <v>28.31</v>
      </c>
      <c r="AE67" s="30">
        <v>39.100999999999999</v>
      </c>
      <c r="AF67" s="30">
        <v>26.545000000000002</v>
      </c>
      <c r="AG67" s="30">
        <v>51.708000000000006</v>
      </c>
      <c r="AH67" s="30">
        <v>49.8</v>
      </c>
      <c r="AI67" s="30">
        <v>65.099999999999994</v>
      </c>
      <c r="AJ67" s="30">
        <v>68.5</v>
      </c>
      <c r="AK67" s="30">
        <v>25.3</v>
      </c>
      <c r="AL67" s="31">
        <v>50.100999999999999</v>
      </c>
      <c r="AM67" s="32">
        <v>108.55799999999999</v>
      </c>
      <c r="AN67" s="30">
        <v>38.6</v>
      </c>
      <c r="AO67" s="30">
        <v>83.582999999999998</v>
      </c>
      <c r="AP67" s="30">
        <v>25</v>
      </c>
      <c r="AQ67" s="30">
        <v>22.5</v>
      </c>
      <c r="AR67" s="30">
        <v>62.6</v>
      </c>
      <c r="AS67" s="30">
        <v>226.6</v>
      </c>
      <c r="AT67" s="30">
        <v>670.303</v>
      </c>
      <c r="AU67" s="30">
        <v>724.4</v>
      </c>
      <c r="AV67" s="30">
        <v>673</v>
      </c>
      <c r="AW67" s="30">
        <v>784.1</v>
      </c>
      <c r="AX67" s="33">
        <v>705.6</v>
      </c>
      <c r="AY67" s="29">
        <v>726.48</v>
      </c>
      <c r="AZ67" s="30">
        <v>85.2</v>
      </c>
      <c r="BA67" s="30">
        <v>369.56</v>
      </c>
      <c r="BB67" s="30">
        <v>40</v>
      </c>
      <c r="BC67" s="30">
        <v>708.48</v>
      </c>
      <c r="BD67" s="30">
        <v>294.39999999999998</v>
      </c>
      <c r="BE67" s="30">
        <v>544.00099999999998</v>
      </c>
      <c r="BF67" s="30">
        <v>375.6</v>
      </c>
      <c r="BG67" s="30">
        <v>580.6</v>
      </c>
      <c r="BH67" s="30">
        <v>757.50099999999998</v>
      </c>
      <c r="BI67" s="30">
        <v>657.6</v>
      </c>
      <c r="BJ67" s="31">
        <v>785.44</v>
      </c>
      <c r="BK67" s="32">
        <v>407.36</v>
      </c>
      <c r="BL67" s="30">
        <v>369.6</v>
      </c>
      <c r="BM67" s="30">
        <v>403.92</v>
      </c>
      <c r="BN67" s="30">
        <v>358.91500000000002</v>
      </c>
      <c r="BO67" s="30">
        <v>898.23599999999999</v>
      </c>
      <c r="BP67" s="30">
        <v>2507.3939999999998</v>
      </c>
      <c r="BQ67" s="30">
        <v>630.61599999999999</v>
      </c>
      <c r="BR67" s="30">
        <v>2787.52</v>
      </c>
      <c r="BS67" s="30">
        <v>1112.58</v>
      </c>
      <c r="BT67" s="30">
        <v>4019.1880000000001</v>
      </c>
      <c r="BU67" s="30">
        <v>4054.6880000000001</v>
      </c>
      <c r="BV67" s="33">
        <v>1100</v>
      </c>
      <c r="BW67" s="29">
        <v>2181.7380000000003</v>
      </c>
      <c r="BX67" s="30">
        <v>1511.2</v>
      </c>
      <c r="BY67" s="30">
        <v>67.185000000000002</v>
      </c>
      <c r="BZ67" s="30">
        <v>460.01499999999999</v>
      </c>
      <c r="CA67" s="30">
        <v>1493.925</v>
      </c>
      <c r="CB67" s="30">
        <v>80.66</v>
      </c>
      <c r="CC67" s="30">
        <v>481.6</v>
      </c>
      <c r="CD67" s="30">
        <v>172</v>
      </c>
      <c r="CE67" s="30">
        <v>66.459999999999994</v>
      </c>
      <c r="CF67" s="30">
        <v>87</v>
      </c>
      <c r="CG67" s="30">
        <v>24.872999999999998</v>
      </c>
      <c r="CH67" s="31">
        <v>56.602000000000004</v>
      </c>
      <c r="CI67" s="32">
        <v>38.36</v>
      </c>
      <c r="CJ67" s="30">
        <v>100</v>
      </c>
      <c r="CK67" s="30">
        <v>19</v>
      </c>
      <c r="CL67" s="30">
        <v>38.925799999999995</v>
      </c>
      <c r="CM67" s="30">
        <v>60.776910000000001</v>
      </c>
      <c r="CN67" s="30">
        <v>98.496290000000002</v>
      </c>
      <c r="CO67" s="30">
        <v>161.16944000000001</v>
      </c>
      <c r="CP67" s="30">
        <v>59.360199999999999</v>
      </c>
      <c r="CQ67" s="30">
        <v>103.02907</v>
      </c>
      <c r="CR67" s="30">
        <v>28.02505</v>
      </c>
      <c r="CS67" s="30">
        <v>68.000029999999995</v>
      </c>
      <c r="CT67" s="33">
        <v>765.51</v>
      </c>
      <c r="CU67" s="29">
        <v>26.56</v>
      </c>
      <c r="CV67" s="30">
        <v>148</v>
      </c>
      <c r="CW67" s="30">
        <v>609.32599999999991</v>
      </c>
      <c r="CX67" s="30">
        <v>196.93600000000001</v>
      </c>
      <c r="CY67" s="30">
        <v>148.89599999999999</v>
      </c>
      <c r="CZ67" s="30">
        <v>122</v>
      </c>
      <c r="DA67" s="30">
        <v>64.5</v>
      </c>
      <c r="DB67" s="30">
        <v>140</v>
      </c>
      <c r="DC67" s="30">
        <v>58.36</v>
      </c>
      <c r="DD67" s="30">
        <v>243.8</v>
      </c>
      <c r="DE67" s="30">
        <v>280</v>
      </c>
      <c r="DF67" s="31">
        <v>270.91079999999999</v>
      </c>
      <c r="DG67" s="32">
        <v>1276.3599999999999</v>
      </c>
      <c r="DH67" s="30">
        <v>350.16</v>
      </c>
      <c r="DI67" s="30">
        <v>601.80250000000001</v>
      </c>
      <c r="DJ67" s="30">
        <v>597.53499999999997</v>
      </c>
      <c r="DK67" s="30">
        <v>877.64</v>
      </c>
      <c r="DL67" s="30">
        <v>1565.14</v>
      </c>
      <c r="DM67" s="30">
        <v>724.64</v>
      </c>
      <c r="DN67" s="30">
        <v>1807.3</v>
      </c>
      <c r="DO67" s="30">
        <v>1701.124</v>
      </c>
      <c r="DP67" s="30">
        <v>998.8</v>
      </c>
      <c r="DQ67" s="30">
        <v>1575.35</v>
      </c>
      <c r="DR67" s="33">
        <v>1583.3000999999999</v>
      </c>
      <c r="DS67" s="29">
        <v>1276.3599999999999</v>
      </c>
      <c r="DT67" s="30">
        <v>350.16</v>
      </c>
      <c r="DU67" s="30">
        <v>601.80250000000001</v>
      </c>
      <c r="DV67" s="30">
        <v>597.53499999999997</v>
      </c>
      <c r="DW67" s="30">
        <v>877.64</v>
      </c>
      <c r="DX67" s="30">
        <v>1565.14</v>
      </c>
      <c r="DY67" s="30">
        <v>724.64</v>
      </c>
      <c r="DZ67" s="30">
        <v>1807.3</v>
      </c>
      <c r="EA67" s="30">
        <v>1701.124</v>
      </c>
      <c r="EB67" s="30">
        <v>998.8</v>
      </c>
      <c r="EC67" s="30">
        <v>1575.35</v>
      </c>
      <c r="ED67" s="31">
        <v>1583.3000999999999</v>
      </c>
      <c r="EE67" s="32">
        <v>688.5</v>
      </c>
      <c r="EF67" s="30">
        <v>1221.5250000000001</v>
      </c>
      <c r="EG67" s="30"/>
      <c r="EH67" s="30">
        <v>573.22500000000002</v>
      </c>
      <c r="EI67" s="30">
        <v>0.125</v>
      </c>
      <c r="EJ67" s="30">
        <v>698</v>
      </c>
      <c r="EK67" s="30">
        <v>80.614999999999995</v>
      </c>
      <c r="EL67" s="30">
        <v>613.1</v>
      </c>
      <c r="EM67" s="30">
        <v>986.17</v>
      </c>
      <c r="EN67" s="30">
        <v>20</v>
      </c>
      <c r="EO67" s="30"/>
      <c r="EP67" s="33">
        <v>80</v>
      </c>
      <c r="EQ67" s="29">
        <v>300</v>
      </c>
      <c r="ER67" s="30">
        <v>320.32</v>
      </c>
      <c r="ES67" s="30">
        <v>233.75200000000001</v>
      </c>
      <c r="ET67" s="30">
        <v>260.32</v>
      </c>
      <c r="EU67" s="30">
        <v>120</v>
      </c>
      <c r="EV67" s="30">
        <v>420.32</v>
      </c>
      <c r="EW67" s="30">
        <v>640.64</v>
      </c>
      <c r="EX67" s="30">
        <v>200</v>
      </c>
      <c r="EY67" s="30">
        <v>520.64</v>
      </c>
      <c r="EZ67" s="30">
        <v>280</v>
      </c>
      <c r="FA67" s="30">
        <v>200</v>
      </c>
      <c r="FB67" s="31">
        <v>6.9119999999999999</v>
      </c>
      <c r="FC67" s="32">
        <v>120</v>
      </c>
      <c r="FD67" s="30"/>
      <c r="FE67" s="30"/>
      <c r="FF67" s="30">
        <v>40</v>
      </c>
      <c r="FG67" s="30">
        <v>65.900000000000006</v>
      </c>
      <c r="FH67" s="30">
        <v>47.012</v>
      </c>
      <c r="FI67" s="30">
        <v>20.225000000000001</v>
      </c>
      <c r="FJ67" s="30">
        <v>20</v>
      </c>
      <c r="FK67" s="30">
        <v>0.05</v>
      </c>
      <c r="FL67" s="30"/>
      <c r="FM67" s="30">
        <v>20</v>
      </c>
      <c r="FN67" s="31">
        <v>90</v>
      </c>
      <c r="FO67" s="47">
        <v>53.427999999999997</v>
      </c>
      <c r="FP67" s="30">
        <v>40</v>
      </c>
      <c r="FQ67" s="30">
        <v>40.595799999999997</v>
      </c>
      <c r="FR67" s="30">
        <v>44.335000000000001</v>
      </c>
      <c r="FS67" s="30">
        <v>80</v>
      </c>
      <c r="FT67" s="30">
        <v>65.2</v>
      </c>
      <c r="FU67" s="30">
        <v>113.824</v>
      </c>
      <c r="FV67" s="30"/>
      <c r="FW67" s="30">
        <f>VLOOKUP(B67,'[1]Tablas 2016'!$A$64:$L$86,10,FALSE)</f>
        <v>160</v>
      </c>
      <c r="FX67" s="30">
        <f>VLOOKUP(B67,'[1]Tablas 2016'!$A$64:$L$86,11,FALSE)</f>
        <v>40</v>
      </c>
      <c r="FY67" s="30"/>
      <c r="FZ67" s="33">
        <f>VLOOKUP(B67,'[1]Tablas 2016'!$A$62:$N$86,13,FALSE)</f>
        <v>1.44</v>
      </c>
      <c r="GA67" s="29">
        <v>2.44</v>
      </c>
      <c r="GB67" s="29"/>
      <c r="GC67" s="29">
        <v>79.95</v>
      </c>
      <c r="GD67" s="29">
        <v>83.88</v>
      </c>
      <c r="GE67" s="29">
        <v>83.9</v>
      </c>
      <c r="GF67" s="29">
        <v>4.4000000000000004</v>
      </c>
      <c r="GG67" s="30">
        <v>108.4</v>
      </c>
      <c r="GH67" s="30">
        <v>32</v>
      </c>
      <c r="GI67" s="30">
        <v>97.44</v>
      </c>
      <c r="GJ67" s="30">
        <v>36</v>
      </c>
      <c r="GK67" s="32">
        <v>108</v>
      </c>
      <c r="GL67" s="33">
        <v>91.105000000000004</v>
      </c>
      <c r="GM67" s="29">
        <v>41.102679999999999</v>
      </c>
      <c r="GN67" s="64"/>
      <c r="GO67" s="22"/>
      <c r="GP67" s="22"/>
      <c r="GQ67" s="22"/>
      <c r="GR67" s="22"/>
      <c r="GS67" s="22"/>
      <c r="GT67" s="22"/>
      <c r="GU67" s="22"/>
      <c r="GV67" s="30"/>
      <c r="GW67" s="22"/>
      <c r="GX67" s="33"/>
      <c r="GY67" s="29">
        <v>114</v>
      </c>
      <c r="GZ67" s="30">
        <v>42.459499999999998</v>
      </c>
      <c r="HA67" s="30">
        <v>66.03</v>
      </c>
      <c r="HB67" s="30">
        <v>79.65100000000001</v>
      </c>
      <c r="HC67" s="30">
        <v>58.542999999999992</v>
      </c>
      <c r="HD67" s="30">
        <v>63.49</v>
      </c>
      <c r="HE67" s="30">
        <v>55.08</v>
      </c>
      <c r="HF67" s="30">
        <v>126.84699999999999</v>
      </c>
      <c r="HG67" s="30">
        <v>103.684</v>
      </c>
      <c r="HH67" s="30">
        <v>118.3</v>
      </c>
      <c r="HI67" s="30">
        <v>89.875</v>
      </c>
      <c r="HJ67" s="30">
        <v>39.08</v>
      </c>
      <c r="HK67" s="30">
        <v>65.3</v>
      </c>
      <c r="HL67" s="30">
        <v>23.687999999999999</v>
      </c>
      <c r="HM67" s="30">
        <v>37.54</v>
      </c>
      <c r="HN67" s="30">
        <v>39.6</v>
      </c>
      <c r="HO67" s="30">
        <v>85.12</v>
      </c>
      <c r="HP67" s="30">
        <v>21.105</v>
      </c>
      <c r="HQ67" s="30">
        <v>210.18</v>
      </c>
      <c r="HR67" s="30">
        <v>24.61</v>
      </c>
      <c r="HS67" s="30">
        <v>118.3</v>
      </c>
      <c r="HT67" s="30">
        <v>102.32</v>
      </c>
      <c r="HU67" s="30">
        <v>39.64</v>
      </c>
      <c r="HV67" s="33">
        <v>60.64</v>
      </c>
      <c r="HW67" s="29">
        <v>13.4</v>
      </c>
      <c r="HX67" s="30">
        <v>70.72</v>
      </c>
      <c r="HY67" s="30">
        <v>71</v>
      </c>
      <c r="HZ67" s="30">
        <v>0.4</v>
      </c>
      <c r="IA67" s="30">
        <v>92.13</v>
      </c>
      <c r="IB67" s="30">
        <v>68.66</v>
      </c>
      <c r="IC67" s="30">
        <v>157.57999999999998</v>
      </c>
      <c r="ID67" s="30">
        <v>100.572</v>
      </c>
      <c r="IE67" s="30">
        <v>237</v>
      </c>
      <c r="IF67" s="30">
        <v>46</v>
      </c>
      <c r="IG67" s="30">
        <v>174.02</v>
      </c>
      <c r="IH67" s="33">
        <v>115.33499999999999</v>
      </c>
      <c r="II67" s="30">
        <v>48</v>
      </c>
      <c r="IJ67" s="30">
        <v>9.7200000000000006</v>
      </c>
      <c r="IK67" s="30">
        <v>106.93600000000001</v>
      </c>
      <c r="IL67" s="30">
        <v>99.875</v>
      </c>
      <c r="IM67" s="30">
        <v>76.28</v>
      </c>
      <c r="IN67" s="30">
        <v>120.68668000000001</v>
      </c>
      <c r="IO67" s="30">
        <v>133.80000000000001</v>
      </c>
      <c r="IP67" s="30">
        <v>191.65168</v>
      </c>
      <c r="IQ67" s="30">
        <v>39.89</v>
      </c>
      <c r="IR67" s="30">
        <v>80.72</v>
      </c>
      <c r="IS67" s="30">
        <v>36</v>
      </c>
      <c r="IT67" s="30">
        <v>64.64</v>
      </c>
      <c r="IU67" s="30">
        <v>118</v>
      </c>
      <c r="IV67" s="30">
        <v>94.560000000000016</v>
      </c>
      <c r="IW67" s="30">
        <v>440.11840000000001</v>
      </c>
      <c r="IX67" s="30">
        <v>179.61378000000002</v>
      </c>
      <c r="IY67" s="30">
        <v>116.5</v>
      </c>
      <c r="IZ67" s="30">
        <v>0.4</v>
      </c>
      <c r="JA67" s="30">
        <v>80.968680000000006</v>
      </c>
      <c r="JB67" s="30">
        <v>111.02500000000001</v>
      </c>
      <c r="JC67" s="30">
        <v>99</v>
      </c>
      <c r="JD67" s="30">
        <v>165.83736000000002</v>
      </c>
      <c r="JE67" s="30">
        <v>78.533680000000004</v>
      </c>
      <c r="JF67" s="30">
        <v>33.329630000000002</v>
      </c>
      <c r="JG67" s="30">
        <v>197.70000000000002</v>
      </c>
      <c r="JH67" s="30">
        <v>28.32</v>
      </c>
      <c r="JI67" s="30">
        <v>142.42500000000001</v>
      </c>
      <c r="JJ67" s="30">
        <v>164.345</v>
      </c>
      <c r="JK67" s="30">
        <v>180.92</v>
      </c>
      <c r="JL67" s="30">
        <v>8.64</v>
      </c>
    </row>
    <row r="68" spans="2:272" s="3" customFormat="1" ht="13.5" x14ac:dyDescent="0.2">
      <c r="B68" s="20" t="s">
        <v>12</v>
      </c>
      <c r="C68" s="29">
        <v>8.0000000000000002E-3</v>
      </c>
      <c r="D68" s="30">
        <v>7.008</v>
      </c>
      <c r="E68" s="30">
        <v>3.0000000000000001E-3</v>
      </c>
      <c r="F68" s="30">
        <v>5.0000000000000001E-3</v>
      </c>
      <c r="G68" s="30">
        <v>2.5000000000000001E-2</v>
      </c>
      <c r="H68" s="30">
        <v>0.01</v>
      </c>
      <c r="I68" s="30">
        <v>1.6E-2</v>
      </c>
      <c r="J68" s="30">
        <v>0.377</v>
      </c>
      <c r="K68" s="30">
        <v>3.0000000000000001E-3</v>
      </c>
      <c r="L68" s="30"/>
      <c r="M68" s="30">
        <v>2E-3</v>
      </c>
      <c r="N68" s="31">
        <v>3.5000000000000003E-2</v>
      </c>
      <c r="O68" s="32">
        <v>6.0000000000000001E-3</v>
      </c>
      <c r="P68" s="30">
        <v>5.8999999999999997E-2</v>
      </c>
      <c r="Q68" s="30">
        <v>0.20400000000000001</v>
      </c>
      <c r="R68" s="30">
        <v>2E-3</v>
      </c>
      <c r="S68" s="30">
        <v>6.7000000000000004E-2</v>
      </c>
      <c r="T68" s="30"/>
      <c r="U68" s="30">
        <v>4.4999999999999998E-2</v>
      </c>
      <c r="V68" s="30">
        <v>1.2999999999999999E-2</v>
      </c>
      <c r="W68" s="30">
        <v>8.0000000000000002E-3</v>
      </c>
      <c r="X68" s="30"/>
      <c r="Y68" s="30"/>
      <c r="Z68" s="33"/>
      <c r="AA68" s="29"/>
      <c r="AB68" s="30">
        <v>0.125</v>
      </c>
      <c r="AC68" s="30"/>
      <c r="AD68" s="30">
        <v>2.7E-2</v>
      </c>
      <c r="AE68" s="30">
        <v>3.0000000000000001E-3</v>
      </c>
      <c r="AF68" s="30">
        <v>1.4999999999999999E-2</v>
      </c>
      <c r="AG68" s="30"/>
      <c r="AH68" s="30"/>
      <c r="AI68" s="30">
        <v>2.5999999999999999E-2</v>
      </c>
      <c r="AJ68" s="30"/>
      <c r="AK68" s="30"/>
      <c r="AL68" s="31"/>
      <c r="AM68" s="32"/>
      <c r="AN68" s="30">
        <v>1.1559999999999997</v>
      </c>
      <c r="AO68" s="30">
        <v>6.0000000000000001E-3</v>
      </c>
      <c r="AP68" s="30">
        <v>9.0000000000000011E-3</v>
      </c>
      <c r="AQ68" s="30"/>
      <c r="AR68" s="30">
        <v>7.0000000000000001E-3</v>
      </c>
      <c r="AS68" s="30">
        <v>0.03</v>
      </c>
      <c r="AT68" s="30"/>
      <c r="AU68" s="30">
        <v>0.14100000000000001</v>
      </c>
      <c r="AV68" s="30"/>
      <c r="AW68" s="30">
        <v>2.7499999999999998E-3</v>
      </c>
      <c r="AX68" s="33"/>
      <c r="AY68" s="29"/>
      <c r="AZ68" s="30">
        <v>2.5000000000000001E-2</v>
      </c>
      <c r="BA68" s="30"/>
      <c r="BB68" s="30"/>
      <c r="BC68" s="30"/>
      <c r="BD68" s="30"/>
      <c r="BE68" s="30">
        <v>3.0000000000000001E-3</v>
      </c>
      <c r="BF68" s="30"/>
      <c r="BG68" s="30">
        <v>2.9000000000000001E-2</v>
      </c>
      <c r="BH68" s="30"/>
      <c r="BI68" s="30"/>
      <c r="BJ68" s="31"/>
      <c r="BK68" s="32"/>
      <c r="BL68" s="30">
        <v>1E-3</v>
      </c>
      <c r="BM68" s="30"/>
      <c r="BN68" s="30"/>
      <c r="BO68" s="30"/>
      <c r="BP68" s="30"/>
      <c r="BQ68" s="30"/>
      <c r="BR68" s="30">
        <v>6.0000000000000001E-3</v>
      </c>
      <c r="BS68" s="30"/>
      <c r="BT68" s="30"/>
      <c r="BU68" s="30"/>
      <c r="BV68" s="33">
        <v>2E-3</v>
      </c>
      <c r="BW68" s="29">
        <v>2E-3</v>
      </c>
      <c r="BX68" s="30"/>
      <c r="BY68" s="30"/>
      <c r="BZ68" s="30">
        <v>2.1999999999999999E-2</v>
      </c>
      <c r="CA68" s="30"/>
      <c r="CB68" s="30"/>
      <c r="CC68" s="30">
        <v>1.4999999999999999E-2</v>
      </c>
      <c r="CD68" s="30"/>
      <c r="CE68" s="30"/>
      <c r="CF68" s="30">
        <v>2E-3</v>
      </c>
      <c r="CG68" s="30">
        <v>2E-3</v>
      </c>
      <c r="CH68" s="31">
        <v>2.3E-2</v>
      </c>
      <c r="CI68" s="32"/>
      <c r="CJ68" s="30">
        <v>3.0000000000000001E-3</v>
      </c>
      <c r="CK68" s="30"/>
      <c r="CL68" s="30"/>
      <c r="CM68" s="30">
        <v>3.3799999999999998E-3</v>
      </c>
      <c r="CN68" s="30">
        <v>5.0000000000000001E-3</v>
      </c>
      <c r="CO68" s="30"/>
      <c r="CP68" s="30"/>
      <c r="CQ68" s="30"/>
      <c r="CR68" s="30">
        <v>3.1199999999999999E-3</v>
      </c>
      <c r="CS68" s="30"/>
      <c r="CT68" s="33"/>
      <c r="CU68" s="29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32">
        <v>4.4000000000000003E-3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3"/>
      <c r="DS68" s="29">
        <v>4.4000000000000003E-3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1"/>
      <c r="EE68" s="32"/>
      <c r="EF68" s="30"/>
      <c r="EG68" s="30">
        <v>0.3</v>
      </c>
      <c r="EH68" s="30"/>
      <c r="EI68" s="30"/>
      <c r="EJ68" s="30">
        <v>4.4999999999999998E-2</v>
      </c>
      <c r="EK68" s="30"/>
      <c r="EL68" s="30"/>
      <c r="EM68" s="30"/>
      <c r="EN68" s="30">
        <v>1.391E-2</v>
      </c>
      <c r="EO68" s="30"/>
      <c r="EP68" s="33"/>
      <c r="EQ68" s="29"/>
      <c r="ER68" s="30"/>
      <c r="ES68" s="30">
        <v>0.02</v>
      </c>
      <c r="ET68" s="30"/>
      <c r="EU68" s="30"/>
      <c r="EV68" s="30"/>
      <c r="EW68" s="30">
        <v>0.04</v>
      </c>
      <c r="EX68" s="30">
        <v>8.9300000000000004E-2</v>
      </c>
      <c r="EY68" s="30"/>
      <c r="EZ68" s="30">
        <v>0.04</v>
      </c>
      <c r="FA68" s="30"/>
      <c r="FB68" s="31"/>
      <c r="FC68" s="32"/>
      <c r="FD68" s="30"/>
      <c r="FE68" s="30"/>
      <c r="FF68" s="30"/>
      <c r="FG68" s="30"/>
      <c r="FH68" s="30"/>
      <c r="FI68" s="30">
        <v>0.02</v>
      </c>
      <c r="FJ68" s="30"/>
      <c r="FK68" s="30"/>
      <c r="FL68" s="30"/>
      <c r="FM68" s="30"/>
      <c r="FN68" s="31"/>
      <c r="FO68" s="47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3"/>
      <c r="GA68" s="29"/>
      <c r="GB68" s="29"/>
      <c r="GC68" s="29"/>
      <c r="GD68" s="29"/>
      <c r="GE68" s="29"/>
      <c r="GF68" s="29"/>
      <c r="GG68" s="30"/>
      <c r="GH68" s="30">
        <v>0.22680000305175799</v>
      </c>
      <c r="GI68" s="30">
        <v>0.1</v>
      </c>
      <c r="GJ68" s="30"/>
      <c r="GK68" s="32">
        <v>0.27752000379562303</v>
      </c>
      <c r="GL68" s="33">
        <v>6.4000000953674295E-3</v>
      </c>
      <c r="GM68" s="29"/>
      <c r="GN68" s="64"/>
      <c r="GO68" s="22"/>
      <c r="GP68" s="22"/>
      <c r="GQ68" s="22"/>
      <c r="GR68" s="22"/>
      <c r="GS68" s="22"/>
      <c r="GT68" s="22"/>
      <c r="GU68" s="22"/>
      <c r="GV68" s="30"/>
      <c r="GW68" s="22"/>
      <c r="GX68" s="33"/>
      <c r="GY68" s="29">
        <v>66</v>
      </c>
      <c r="GZ68" s="30">
        <v>26.72</v>
      </c>
      <c r="HA68" s="30">
        <v>35.200000000000003</v>
      </c>
      <c r="HB68" s="30">
        <v>34.32</v>
      </c>
      <c r="HC68" s="30">
        <v>18.75264</v>
      </c>
      <c r="HD68" s="30">
        <v>26.4</v>
      </c>
      <c r="HE68" s="30">
        <v>1.59884</v>
      </c>
      <c r="HF68" s="30"/>
      <c r="HG68" s="30"/>
      <c r="HH68" s="30">
        <v>5.85</v>
      </c>
      <c r="HI68" s="30"/>
      <c r="HJ68" s="30"/>
      <c r="HK68" s="30">
        <v>14.1</v>
      </c>
      <c r="HL68" s="30"/>
      <c r="HM68" s="30"/>
      <c r="HN68" s="30"/>
      <c r="HO68" s="30"/>
      <c r="HP68" s="30"/>
      <c r="HQ68" s="30"/>
      <c r="HR68" s="30"/>
      <c r="HS68" s="30"/>
      <c r="HT68" s="30">
        <v>9.0399999999999994E-3</v>
      </c>
      <c r="HU68" s="30"/>
      <c r="HV68" s="33"/>
      <c r="HW68" s="29"/>
      <c r="HX68" s="30"/>
      <c r="HY68" s="30"/>
      <c r="HZ68" s="30"/>
      <c r="IA68" s="30"/>
      <c r="IB68" s="30"/>
      <c r="IC68" s="30"/>
      <c r="ID68" s="30">
        <v>6.24</v>
      </c>
      <c r="IE68" s="30"/>
      <c r="IF68" s="30">
        <v>7.02</v>
      </c>
      <c r="IG68" s="30">
        <v>3.5999999999999997E-2</v>
      </c>
      <c r="IH68" s="33"/>
      <c r="II68" s="30">
        <v>7.02</v>
      </c>
      <c r="IJ68" s="30">
        <v>3.4020000000000001</v>
      </c>
      <c r="IK68" s="30"/>
      <c r="IL68" s="30" t="s">
        <v>36</v>
      </c>
      <c r="IM68" s="30" t="str">
        <f>IFERROR(VLOOKUP(B68,#REF!,2,0),"")</f>
        <v/>
      </c>
      <c r="IN68" s="30">
        <v>0</v>
      </c>
      <c r="IO68" s="30" t="s">
        <v>36</v>
      </c>
      <c r="IP68" s="30" t="s">
        <v>36</v>
      </c>
      <c r="IQ68" s="30">
        <v>0</v>
      </c>
      <c r="IR68" s="30">
        <v>0</v>
      </c>
      <c r="IS68" s="30" t="s">
        <v>36</v>
      </c>
      <c r="IT68" s="30">
        <v>0</v>
      </c>
      <c r="IU68" s="30">
        <v>3.78</v>
      </c>
      <c r="IV68" s="30">
        <v>0</v>
      </c>
      <c r="IW68" s="30" t="s">
        <v>36</v>
      </c>
      <c r="IX68" s="30" t="s">
        <v>36</v>
      </c>
      <c r="IY68" s="30" t="s">
        <v>36</v>
      </c>
      <c r="IZ68" s="30" t="s">
        <v>36</v>
      </c>
      <c r="JA68" s="30"/>
      <c r="JB68" s="30">
        <v>1.86</v>
      </c>
      <c r="JC68" s="30" t="s">
        <v>36</v>
      </c>
      <c r="JD68" s="30">
        <v>3.78</v>
      </c>
      <c r="JE68" s="30" t="s">
        <v>36</v>
      </c>
      <c r="JF68" s="30" t="s">
        <v>36</v>
      </c>
      <c r="JG68" s="30" t="s">
        <v>36</v>
      </c>
      <c r="JH68" s="30" t="s">
        <v>36</v>
      </c>
      <c r="JI68" s="30" t="s">
        <v>36</v>
      </c>
      <c r="JJ68" s="30" t="s">
        <v>36</v>
      </c>
      <c r="JK68" s="30" t="s">
        <v>36</v>
      </c>
      <c r="JL68" s="30" t="s">
        <v>36</v>
      </c>
    </row>
    <row r="69" spans="2:272" s="3" customFormat="1" ht="23.25" customHeight="1" thickBot="1" x14ac:dyDescent="0.25">
      <c r="B69" s="35" t="s">
        <v>31</v>
      </c>
      <c r="C69" s="65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7"/>
      <c r="O69" s="68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9"/>
      <c r="AA69" s="65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7"/>
      <c r="AM69" s="68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9"/>
      <c r="AY69" s="65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7"/>
      <c r="BK69" s="68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9"/>
      <c r="BW69" s="65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7"/>
      <c r="CI69" s="68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9"/>
      <c r="CU69" s="65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7"/>
      <c r="DG69" s="68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9"/>
      <c r="DS69" s="65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7"/>
      <c r="EE69" s="68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9"/>
      <c r="EQ69" s="65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7"/>
      <c r="FC69" s="68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7"/>
      <c r="FO69" s="70"/>
      <c r="FP69" s="69"/>
      <c r="FQ69" s="69"/>
      <c r="FR69" s="66"/>
      <c r="FS69" s="66"/>
      <c r="FT69" s="69"/>
      <c r="FU69" s="69"/>
      <c r="FV69" s="69"/>
      <c r="FW69" s="71"/>
      <c r="FX69" s="71"/>
      <c r="FY69" s="71"/>
      <c r="FZ69" s="72"/>
      <c r="GA69" s="73"/>
      <c r="GB69" s="73"/>
      <c r="GC69" s="73"/>
      <c r="GD69" s="73"/>
      <c r="GE69" s="73"/>
      <c r="GF69" s="73"/>
      <c r="GG69" s="72"/>
      <c r="GH69" s="72"/>
      <c r="GI69" s="72"/>
      <c r="GJ69" s="72"/>
      <c r="GK69" s="73"/>
      <c r="GL69" s="72"/>
      <c r="GM69" s="29">
        <v>445.83533</v>
      </c>
      <c r="GN69" s="30">
        <v>306.79001</v>
      </c>
      <c r="GO69" s="30">
        <v>1553.2430899999999</v>
      </c>
      <c r="GP69" s="30">
        <v>670.48626000000002</v>
      </c>
      <c r="GQ69" s="30">
        <v>1991.6825200000001</v>
      </c>
      <c r="GR69" s="30">
        <v>518.01441</v>
      </c>
      <c r="GS69" s="30">
        <v>502.04142000000002</v>
      </c>
      <c r="GT69" s="30">
        <v>358.52821999999998</v>
      </c>
      <c r="GU69" s="30">
        <v>628.36856</v>
      </c>
      <c r="GV69" s="30">
        <v>559.79999999999995</v>
      </c>
      <c r="GW69" s="30">
        <v>469.3</v>
      </c>
      <c r="GX69" s="33">
        <v>293.98325</v>
      </c>
      <c r="GY69" s="74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114"/>
      <c r="HW69" s="74"/>
      <c r="HX69" s="75"/>
      <c r="HY69" s="75"/>
      <c r="HZ69" s="75"/>
      <c r="IA69" s="75"/>
      <c r="IB69" s="75"/>
      <c r="IC69" s="75"/>
      <c r="ID69" s="75"/>
      <c r="IE69" s="75"/>
      <c r="IF69" s="75" t="s">
        <v>36</v>
      </c>
      <c r="IG69" s="75"/>
      <c r="IH69" s="114"/>
      <c r="II69" s="71"/>
      <c r="IJ69" s="71" t="s">
        <v>36</v>
      </c>
      <c r="IK69" s="71" t="s">
        <v>36</v>
      </c>
      <c r="IL69" s="71" t="s">
        <v>36</v>
      </c>
      <c r="IM69" s="71" t="str">
        <f>IFERROR(VLOOKUP(B69,#REF!,2,0),"")</f>
        <v/>
      </c>
      <c r="IN69" s="71" t="s">
        <v>36</v>
      </c>
      <c r="IO69" s="71" t="str">
        <f ca="1">IFERROR(Bsucarv(B69,#REF!,2,0),"")</f>
        <v/>
      </c>
      <c r="IP69" s="71" t="str">
        <f>IFERROR(VLOOKUP(B33:B69,#REF!,3,0),"")</f>
        <v/>
      </c>
      <c r="IQ69" s="30" t="s">
        <v>36</v>
      </c>
      <c r="IR69" s="30" t="s">
        <v>36</v>
      </c>
      <c r="IS69" s="30" t="s">
        <v>36</v>
      </c>
      <c r="IT69" s="30" t="s">
        <v>36</v>
      </c>
      <c r="IU69" s="30" t="s">
        <v>36</v>
      </c>
      <c r="IV69" s="30" t="s">
        <v>36</v>
      </c>
      <c r="IW69" s="30" t="s">
        <v>36</v>
      </c>
      <c r="IX69" s="30" t="s">
        <v>36</v>
      </c>
      <c r="IY69" s="30" t="s">
        <v>36</v>
      </c>
      <c r="IZ69" s="30" t="s">
        <v>36</v>
      </c>
      <c r="JA69" s="30" t="s">
        <v>36</v>
      </c>
      <c r="JB69" s="30" t="s">
        <v>36</v>
      </c>
      <c r="JC69" s="30" t="s">
        <v>36</v>
      </c>
      <c r="JD69" s="30" t="s">
        <v>36</v>
      </c>
      <c r="JE69" s="30" t="s">
        <v>36</v>
      </c>
      <c r="JF69" s="30" t="s">
        <v>36</v>
      </c>
      <c r="JG69" s="30" t="s">
        <v>36</v>
      </c>
      <c r="JH69" s="30" t="s">
        <v>36</v>
      </c>
      <c r="JI69" s="30" t="s">
        <v>36</v>
      </c>
      <c r="JJ69" s="30" t="s">
        <v>36</v>
      </c>
      <c r="JK69" s="30" t="s">
        <v>36</v>
      </c>
      <c r="JL69" s="30" t="s">
        <v>36</v>
      </c>
    </row>
    <row r="70" spans="2:272" s="108" customFormat="1" ht="14.25" thickBot="1" x14ac:dyDescent="0.25">
      <c r="B70" s="20" t="s">
        <v>20</v>
      </c>
      <c r="C70" s="41">
        <f>+SUM(C40:C68)</f>
        <v>1568.2521700000002</v>
      </c>
      <c r="D70" s="42">
        <f t="shared" ref="D70:BO70" si="18">+SUM(D40:D68)</f>
        <v>992.0250900000002</v>
      </c>
      <c r="E70" s="42">
        <f t="shared" si="18"/>
        <v>807.13537000000008</v>
      </c>
      <c r="F70" s="42">
        <f t="shared" si="18"/>
        <v>763.005</v>
      </c>
      <c r="G70" s="42">
        <f t="shared" si="18"/>
        <v>833.48500000000001</v>
      </c>
      <c r="H70" s="42">
        <f t="shared" si="18"/>
        <v>611.79506000000003</v>
      </c>
      <c r="I70" s="42">
        <f t="shared" si="18"/>
        <v>820.27799999999991</v>
      </c>
      <c r="J70" s="42">
        <f t="shared" si="18"/>
        <v>1266.2069999999999</v>
      </c>
      <c r="K70" s="42">
        <f t="shared" si="18"/>
        <v>866.84324000000015</v>
      </c>
      <c r="L70" s="42">
        <f t="shared" si="18"/>
        <v>823.81699999999978</v>
      </c>
      <c r="M70" s="42">
        <f t="shared" si="18"/>
        <v>642.59900000000005</v>
      </c>
      <c r="N70" s="43">
        <f t="shared" si="18"/>
        <v>667.49900000000002</v>
      </c>
      <c r="O70" s="44">
        <f t="shared" si="18"/>
        <v>725.77423999999996</v>
      </c>
      <c r="P70" s="42">
        <f t="shared" si="18"/>
        <v>330.36800000000005</v>
      </c>
      <c r="Q70" s="42">
        <f t="shared" si="18"/>
        <v>408.99499999999995</v>
      </c>
      <c r="R70" s="42">
        <f t="shared" si="18"/>
        <v>669.74121999999988</v>
      </c>
      <c r="S70" s="42">
        <f t="shared" si="18"/>
        <v>1177.8003000000001</v>
      </c>
      <c r="T70" s="42">
        <f t="shared" si="18"/>
        <v>1611.08502</v>
      </c>
      <c r="U70" s="42">
        <f t="shared" si="18"/>
        <v>1837.8841300000001</v>
      </c>
      <c r="V70" s="42">
        <f t="shared" si="18"/>
        <v>694.91175999999996</v>
      </c>
      <c r="W70" s="42">
        <f t="shared" si="18"/>
        <v>986.49820999999986</v>
      </c>
      <c r="X70" s="42">
        <f t="shared" si="18"/>
        <v>927.52777000000003</v>
      </c>
      <c r="Y70" s="42">
        <f t="shared" si="18"/>
        <v>904.84403999999984</v>
      </c>
      <c r="Z70" s="45">
        <f t="shared" si="18"/>
        <v>740.24179999999978</v>
      </c>
      <c r="AA70" s="41">
        <f t="shared" si="18"/>
        <v>735.47149999999999</v>
      </c>
      <c r="AB70" s="42">
        <f t="shared" si="18"/>
        <v>462.7978</v>
      </c>
      <c r="AC70" s="42">
        <f t="shared" si="18"/>
        <v>606.14809999999989</v>
      </c>
      <c r="AD70" s="42">
        <f t="shared" si="18"/>
        <v>727.30119000000002</v>
      </c>
      <c r="AE70" s="42">
        <f t="shared" si="18"/>
        <v>606.22309999999993</v>
      </c>
      <c r="AF70" s="42">
        <f t="shared" si="18"/>
        <v>1276.0966599999999</v>
      </c>
      <c r="AG70" s="42">
        <f t="shared" si="18"/>
        <v>729.18124</v>
      </c>
      <c r="AH70" s="42">
        <f t="shared" si="18"/>
        <v>889.60669999999993</v>
      </c>
      <c r="AI70" s="42">
        <f t="shared" si="18"/>
        <v>751.83417999999995</v>
      </c>
      <c r="AJ70" s="42">
        <f t="shared" si="18"/>
        <v>621.34850000000006</v>
      </c>
      <c r="AK70" s="42">
        <f t="shared" si="18"/>
        <v>689.18330000000014</v>
      </c>
      <c r="AL70" s="43">
        <f t="shared" si="18"/>
        <v>725.22319999999991</v>
      </c>
      <c r="AM70" s="44">
        <f t="shared" si="18"/>
        <v>799.452</v>
      </c>
      <c r="AN70" s="42">
        <f t="shared" si="18"/>
        <v>551.19999999999993</v>
      </c>
      <c r="AO70" s="42">
        <f t="shared" si="18"/>
        <v>781.56329999999991</v>
      </c>
      <c r="AP70" s="42">
        <f t="shared" si="18"/>
        <v>629.76530000000002</v>
      </c>
      <c r="AQ70" s="42">
        <f t="shared" si="18"/>
        <v>908.19259999999997</v>
      </c>
      <c r="AR70" s="42">
        <f t="shared" si="18"/>
        <v>1093.7429</v>
      </c>
      <c r="AS70" s="42">
        <f t="shared" si="18"/>
        <v>1273.3759</v>
      </c>
      <c r="AT70" s="42">
        <f t="shared" si="18"/>
        <v>1523.5720000000001</v>
      </c>
      <c r="AU70" s="42">
        <f t="shared" si="18"/>
        <v>2890.8249000000001</v>
      </c>
      <c r="AV70" s="42">
        <f t="shared" si="18"/>
        <v>2139.5523999999996</v>
      </c>
      <c r="AW70" s="42">
        <f t="shared" si="18"/>
        <v>1395.0973079999999</v>
      </c>
      <c r="AX70" s="45">
        <f t="shared" si="18"/>
        <v>1580.0280000000002</v>
      </c>
      <c r="AY70" s="41">
        <f t="shared" si="18"/>
        <v>1255.8630000000001</v>
      </c>
      <c r="AZ70" s="42">
        <f t="shared" si="18"/>
        <v>586.19029999999998</v>
      </c>
      <c r="BA70" s="42">
        <f t="shared" si="18"/>
        <v>1123.905</v>
      </c>
      <c r="BB70" s="42">
        <f t="shared" si="18"/>
        <v>643.07599999999991</v>
      </c>
      <c r="BC70" s="42">
        <f t="shared" si="18"/>
        <v>1399.1894000000002</v>
      </c>
      <c r="BD70" s="42">
        <f t="shared" si="18"/>
        <v>1118.4059999999999</v>
      </c>
      <c r="BE70" s="42">
        <f t="shared" si="18"/>
        <v>1286.26</v>
      </c>
      <c r="BF70" s="42">
        <f t="shared" si="18"/>
        <v>971.15700000000015</v>
      </c>
      <c r="BG70" s="42">
        <f t="shared" si="18"/>
        <v>1278.0119999999999</v>
      </c>
      <c r="BH70" s="42">
        <f t="shared" si="18"/>
        <v>1400.3090000000002</v>
      </c>
      <c r="BI70" s="42">
        <f t="shared" si="18"/>
        <v>1385.4580000000001</v>
      </c>
      <c r="BJ70" s="43">
        <f t="shared" si="18"/>
        <v>1563.1509999999998</v>
      </c>
      <c r="BK70" s="44">
        <f t="shared" si="18"/>
        <v>1160.48</v>
      </c>
      <c r="BL70" s="42">
        <f t="shared" si="18"/>
        <v>1212.4033999999999</v>
      </c>
      <c r="BM70" s="42">
        <f t="shared" si="18"/>
        <v>1181.6013</v>
      </c>
      <c r="BN70" s="42">
        <f t="shared" si="18"/>
        <v>1208.855</v>
      </c>
      <c r="BO70" s="42">
        <f t="shared" si="18"/>
        <v>1654.4180000000001</v>
      </c>
      <c r="BP70" s="42">
        <f t="shared" ref="BP70:EA70" si="19">+SUM(BP40:BP68)</f>
        <v>3301.6769999999997</v>
      </c>
      <c r="BQ70" s="42">
        <f t="shared" si="19"/>
        <v>1424.3123000000001</v>
      </c>
      <c r="BR70" s="42">
        <f t="shared" si="19"/>
        <v>3720.6073000000001</v>
      </c>
      <c r="BS70" s="42">
        <f t="shared" si="19"/>
        <v>1757.4548999999997</v>
      </c>
      <c r="BT70" s="42">
        <f t="shared" si="19"/>
        <v>4925.8639999999996</v>
      </c>
      <c r="BU70" s="42">
        <f t="shared" si="19"/>
        <v>4787.6270000000004</v>
      </c>
      <c r="BV70" s="45">
        <f t="shared" si="19"/>
        <v>1585.7979049999999</v>
      </c>
      <c r="BW70" s="41">
        <f t="shared" si="19"/>
        <v>2864.2890000000002</v>
      </c>
      <c r="BX70" s="42">
        <f t="shared" si="19"/>
        <v>2101.8768</v>
      </c>
      <c r="BY70" s="42">
        <f t="shared" si="19"/>
        <v>718.93399999999997</v>
      </c>
      <c r="BZ70" s="42">
        <f t="shared" si="19"/>
        <v>1239.9729999999997</v>
      </c>
      <c r="CA70" s="42">
        <f t="shared" si="19"/>
        <v>2262.9090000000001</v>
      </c>
      <c r="CB70" s="42">
        <f t="shared" si="19"/>
        <v>731.95110000000011</v>
      </c>
      <c r="CC70" s="42">
        <f t="shared" si="19"/>
        <v>1138.8810000000003</v>
      </c>
      <c r="CD70" s="42">
        <f t="shared" si="19"/>
        <v>710.29300000000001</v>
      </c>
      <c r="CE70" s="42">
        <f t="shared" si="19"/>
        <v>459.85220000000004</v>
      </c>
      <c r="CF70" s="42">
        <f t="shared" si="19"/>
        <v>1084.422</v>
      </c>
      <c r="CG70" s="42">
        <f t="shared" si="19"/>
        <v>764.76499999999999</v>
      </c>
      <c r="CH70" s="43">
        <f t="shared" si="19"/>
        <v>823.01580000000001</v>
      </c>
      <c r="CI70" s="44">
        <f t="shared" si="19"/>
        <v>617.68386999999996</v>
      </c>
      <c r="CJ70" s="42">
        <f t="shared" si="19"/>
        <v>814.47063000000003</v>
      </c>
      <c r="CK70" s="42">
        <f t="shared" si="19"/>
        <v>829.73083000000008</v>
      </c>
      <c r="CL70" s="42">
        <f t="shared" si="19"/>
        <v>633.37390999999991</v>
      </c>
      <c r="CM70" s="42">
        <f t="shared" si="19"/>
        <v>533.47059000000002</v>
      </c>
      <c r="CN70" s="42">
        <f t="shared" si="19"/>
        <v>901.15862000000004</v>
      </c>
      <c r="CO70" s="42">
        <f t="shared" si="19"/>
        <v>987.48430000000008</v>
      </c>
      <c r="CP70" s="42">
        <f t="shared" si="19"/>
        <v>621.5146299999999</v>
      </c>
      <c r="CQ70" s="42">
        <f t="shared" si="19"/>
        <v>894.52007000000003</v>
      </c>
      <c r="CR70" s="42">
        <f t="shared" si="19"/>
        <v>864.9774000000001</v>
      </c>
      <c r="CS70" s="42">
        <f t="shared" si="19"/>
        <v>803.17147</v>
      </c>
      <c r="CT70" s="45">
        <f t="shared" si="19"/>
        <v>1362.6336200000001</v>
      </c>
      <c r="CU70" s="41">
        <f t="shared" si="19"/>
        <v>751.0837499999999</v>
      </c>
      <c r="CV70" s="42">
        <f t="shared" si="19"/>
        <v>790.42787999999996</v>
      </c>
      <c r="CW70" s="42">
        <f t="shared" si="19"/>
        <v>1324.0539199999998</v>
      </c>
      <c r="CX70" s="42">
        <f t="shared" si="19"/>
        <v>1008.6153400000002</v>
      </c>
      <c r="CY70" s="42">
        <f t="shared" si="19"/>
        <v>1240.80783</v>
      </c>
      <c r="CZ70" s="42">
        <f t="shared" si="19"/>
        <v>1202.2887100000003</v>
      </c>
      <c r="DA70" s="42">
        <f t="shared" si="19"/>
        <v>1530.4213499999998</v>
      </c>
      <c r="DB70" s="42">
        <f t="shared" si="19"/>
        <v>1116.6522400000001</v>
      </c>
      <c r="DC70" s="42">
        <f t="shared" si="19"/>
        <v>895.46770000000004</v>
      </c>
      <c r="DD70" s="42">
        <f t="shared" si="19"/>
        <v>1379.3648699999999</v>
      </c>
      <c r="DE70" s="42">
        <f t="shared" si="19"/>
        <v>973.01988000000006</v>
      </c>
      <c r="DF70" s="43">
        <f t="shared" si="19"/>
        <v>1177.34024</v>
      </c>
      <c r="DG70" s="44">
        <f t="shared" si="19"/>
        <v>1987.9234199999999</v>
      </c>
      <c r="DH70" s="42">
        <f t="shared" si="19"/>
        <v>1042.6408999999999</v>
      </c>
      <c r="DI70" s="42">
        <f t="shared" si="19"/>
        <v>1313.9807099999998</v>
      </c>
      <c r="DJ70" s="42">
        <f t="shared" si="19"/>
        <v>1208.5182399999999</v>
      </c>
      <c r="DK70" s="42">
        <f t="shared" si="19"/>
        <v>1903.4666000000002</v>
      </c>
      <c r="DL70" s="42">
        <f t="shared" si="19"/>
        <v>2351.1082299999998</v>
      </c>
      <c r="DM70" s="42">
        <f t="shared" si="19"/>
        <v>1627.8933</v>
      </c>
      <c r="DN70" s="42">
        <f t="shared" si="19"/>
        <v>2966.7811499999998</v>
      </c>
      <c r="DO70" s="42">
        <f t="shared" si="19"/>
        <v>2500.2093999999997</v>
      </c>
      <c r="DP70" s="42">
        <f t="shared" si="19"/>
        <v>2041.1370299999999</v>
      </c>
      <c r="DQ70" s="42">
        <f t="shared" si="19"/>
        <v>3516.0208200000002</v>
      </c>
      <c r="DR70" s="45">
        <f t="shared" si="19"/>
        <v>3751.8345899999995</v>
      </c>
      <c r="DS70" s="41">
        <f t="shared" si="19"/>
        <v>1987.9234199999999</v>
      </c>
      <c r="DT70" s="42">
        <f t="shared" si="19"/>
        <v>1042.6408999999999</v>
      </c>
      <c r="DU70" s="42">
        <f t="shared" si="19"/>
        <v>1313.9807099999998</v>
      </c>
      <c r="DV70" s="42">
        <f t="shared" si="19"/>
        <v>1208.5182399999999</v>
      </c>
      <c r="DW70" s="42">
        <f t="shared" si="19"/>
        <v>1903.4666000000002</v>
      </c>
      <c r="DX70" s="42">
        <f t="shared" si="19"/>
        <v>2351.1082299999998</v>
      </c>
      <c r="DY70" s="42">
        <f t="shared" si="19"/>
        <v>1627.8933</v>
      </c>
      <c r="DZ70" s="42">
        <f t="shared" si="19"/>
        <v>2966.7811499999998</v>
      </c>
      <c r="EA70" s="42">
        <f t="shared" si="19"/>
        <v>2500.2093999999997</v>
      </c>
      <c r="EB70" s="42">
        <f t="shared" ref="EB70:FV70" si="20">+SUM(EB40:EB68)</f>
        <v>2041.1370299999999</v>
      </c>
      <c r="EC70" s="42">
        <f t="shared" si="20"/>
        <v>3516.0208200000002</v>
      </c>
      <c r="ED70" s="43">
        <f t="shared" si="20"/>
        <v>3751.8345899999995</v>
      </c>
      <c r="EE70" s="44">
        <f t="shared" si="20"/>
        <v>1300.37762</v>
      </c>
      <c r="EF70" s="42">
        <f t="shared" si="20"/>
        <v>1779.2241700000002</v>
      </c>
      <c r="EG70" s="42">
        <f t="shared" si="20"/>
        <v>470.54792000000003</v>
      </c>
      <c r="EH70" s="42">
        <f t="shared" si="20"/>
        <v>1356.62691</v>
      </c>
      <c r="EI70" s="42">
        <f t="shared" si="20"/>
        <v>1461.77224</v>
      </c>
      <c r="EJ70" s="42">
        <f t="shared" si="20"/>
        <v>1561.2193300000001</v>
      </c>
      <c r="EK70" s="42">
        <f t="shared" si="20"/>
        <v>1319.9425799999999</v>
      </c>
      <c r="EL70" s="42">
        <f t="shared" si="20"/>
        <v>1575.13339</v>
      </c>
      <c r="EM70" s="42">
        <f t="shared" si="20"/>
        <v>1919.8692099999998</v>
      </c>
      <c r="EN70" s="42">
        <f t="shared" si="20"/>
        <v>646.70519000000013</v>
      </c>
      <c r="EO70" s="42">
        <f t="shared" si="20"/>
        <v>625.02130000000011</v>
      </c>
      <c r="EP70" s="45">
        <f t="shared" si="20"/>
        <v>747.2527</v>
      </c>
      <c r="EQ70" s="41">
        <f t="shared" si="20"/>
        <v>1361.3098400000001</v>
      </c>
      <c r="ER70" s="42">
        <f t="shared" si="20"/>
        <v>1280.4190899999999</v>
      </c>
      <c r="ES70" s="42">
        <f t="shared" si="20"/>
        <v>668.29282999999998</v>
      </c>
      <c r="ET70" s="42">
        <f t="shared" si="20"/>
        <v>1087.19901</v>
      </c>
      <c r="EU70" s="42">
        <f t="shared" si="20"/>
        <v>917.08132999999998</v>
      </c>
      <c r="EV70" s="42">
        <f t="shared" si="20"/>
        <v>1160.7411499999998</v>
      </c>
      <c r="EW70" s="42">
        <f t="shared" si="20"/>
        <v>1244.44515</v>
      </c>
      <c r="EX70" s="42">
        <f t="shared" si="20"/>
        <v>602.37802999999997</v>
      </c>
      <c r="EY70" s="42">
        <f t="shared" si="20"/>
        <v>1109.9118899999999</v>
      </c>
      <c r="EZ70" s="42">
        <f t="shared" si="20"/>
        <v>927.25427999999988</v>
      </c>
      <c r="FA70" s="42">
        <f t="shared" si="20"/>
        <v>749.43092000000001</v>
      </c>
      <c r="FB70" s="43">
        <f t="shared" si="20"/>
        <v>385.74661999999995</v>
      </c>
      <c r="FC70" s="44">
        <f t="shared" si="20"/>
        <v>483.14542</v>
      </c>
      <c r="FD70" s="42">
        <f t="shared" si="20"/>
        <v>426.30399999999997</v>
      </c>
      <c r="FE70" s="42">
        <f t="shared" si="20"/>
        <v>382.44888999999989</v>
      </c>
      <c r="FF70" s="42">
        <f t="shared" si="20"/>
        <v>759.06304</v>
      </c>
      <c r="FG70" s="42">
        <f t="shared" si="20"/>
        <v>232.79981000000001</v>
      </c>
      <c r="FH70" s="42">
        <f t="shared" si="20"/>
        <v>549.73793000000001</v>
      </c>
      <c r="FI70" s="42">
        <f t="shared" si="20"/>
        <v>518.92376000000002</v>
      </c>
      <c r="FJ70" s="42">
        <f t="shared" si="20"/>
        <v>578.85008999999991</v>
      </c>
      <c r="FK70" s="42">
        <f t="shared" si="20"/>
        <v>635.02059999999994</v>
      </c>
      <c r="FL70" s="42">
        <f t="shared" si="20"/>
        <v>492.77928000000003</v>
      </c>
      <c r="FM70" s="42">
        <f t="shared" si="20"/>
        <v>392.54336999999998</v>
      </c>
      <c r="FN70" s="43">
        <f t="shared" si="20"/>
        <v>510.30266</v>
      </c>
      <c r="FO70" s="41">
        <f t="shared" si="20"/>
        <v>459.04948000000002</v>
      </c>
      <c r="FP70" s="45">
        <f t="shared" si="20"/>
        <v>504.55745999999999</v>
      </c>
      <c r="FQ70" s="45">
        <f t="shared" si="20"/>
        <v>813.24699000000032</v>
      </c>
      <c r="FR70" s="42">
        <f t="shared" si="20"/>
        <v>589.01351</v>
      </c>
      <c r="FS70" s="42">
        <f t="shared" si="20"/>
        <v>836.19072999999992</v>
      </c>
      <c r="FT70" s="45">
        <f t="shared" si="20"/>
        <v>1164.6166599999999</v>
      </c>
      <c r="FU70" s="45">
        <f t="shared" si="20"/>
        <v>737.14073000000019</v>
      </c>
      <c r="FV70" s="45">
        <f t="shared" si="20"/>
        <v>786.18970999999988</v>
      </c>
      <c r="FW70" s="50">
        <f>+SUM(FW40:FW68)</f>
        <v>1171.4060400000001</v>
      </c>
      <c r="FX70" s="50">
        <f>+SUM(FX40:FX68)</f>
        <v>881.27624999999989</v>
      </c>
      <c r="FY70" s="50">
        <f>+SUM(FY40:FY68)</f>
        <v>799.90124000000003</v>
      </c>
      <c r="FZ70" s="54">
        <f>+SUM(FZ40:FZ68)</f>
        <v>644.09005000000002</v>
      </c>
      <c r="GA70" s="54">
        <f t="shared" ref="GA70:GL70" si="21">SUM(GA40:GA68)</f>
        <v>1088.52442</v>
      </c>
      <c r="GB70" s="54">
        <f t="shared" si="21"/>
        <v>809.83799999999997</v>
      </c>
      <c r="GC70" s="54">
        <f t="shared" si="21"/>
        <v>1363.8241299999997</v>
      </c>
      <c r="GD70" s="54">
        <f t="shared" si="21"/>
        <v>1016.2742599999999</v>
      </c>
      <c r="GE70" s="54">
        <f t="shared" si="21"/>
        <v>1375.9887307683564</v>
      </c>
      <c r="GF70" s="54">
        <f t="shared" si="21"/>
        <v>954.69389702583305</v>
      </c>
      <c r="GG70" s="54">
        <f t="shared" si="21"/>
        <v>1535.2792700000002</v>
      </c>
      <c r="GH70" s="54">
        <f t="shared" si="21"/>
        <v>1330.7282000274658</v>
      </c>
      <c r="GI70" s="54">
        <f t="shared" si="21"/>
        <v>1053.4772200927735</v>
      </c>
      <c r="GJ70" s="54">
        <f t="shared" si="21"/>
        <v>869.41999999999985</v>
      </c>
      <c r="GK70" s="54">
        <f t="shared" si="21"/>
        <v>1493.6776089828302</v>
      </c>
      <c r="GL70" s="54">
        <f t="shared" si="21"/>
        <v>1761.9868765735814</v>
      </c>
      <c r="GM70" s="107">
        <f>SUM(GM40:GM69)</f>
        <v>1767.6227299999996</v>
      </c>
      <c r="GN70" s="50">
        <f t="shared" ref="GN70:HC70" si="22">SUM(GN40:GN69)</f>
        <v>1457.1199199999999</v>
      </c>
      <c r="GO70" s="50">
        <f t="shared" si="22"/>
        <v>2413.6574799999999</v>
      </c>
      <c r="GP70" s="50">
        <f t="shared" si="22"/>
        <v>1907.9054900000001</v>
      </c>
      <c r="GQ70" s="50">
        <f t="shared" si="22"/>
        <v>2844.5882300000003</v>
      </c>
      <c r="GR70" s="50">
        <f t="shared" si="22"/>
        <v>1544.03386</v>
      </c>
      <c r="GS70" s="50">
        <f t="shared" si="22"/>
        <v>1294.3400699999997</v>
      </c>
      <c r="GT70" s="50">
        <f t="shared" si="22"/>
        <v>1679.57863</v>
      </c>
      <c r="GU70" s="50">
        <f t="shared" si="22"/>
        <v>1438.3667599999999</v>
      </c>
      <c r="GV70" s="50">
        <f t="shared" si="22"/>
        <v>1263.9846699999998</v>
      </c>
      <c r="GW70" s="50">
        <f t="shared" si="22"/>
        <v>1145.14635</v>
      </c>
      <c r="GX70" s="54">
        <f t="shared" si="22"/>
        <v>697.04826000000003</v>
      </c>
      <c r="GY70" s="41">
        <f t="shared" si="22"/>
        <v>758.42023000000006</v>
      </c>
      <c r="GZ70" s="42">
        <f t="shared" si="22"/>
        <v>1630.4474699999998</v>
      </c>
      <c r="HA70" s="42">
        <f t="shared" si="22"/>
        <v>1510.99280013</v>
      </c>
      <c r="HB70" s="42">
        <f>SUM(HB40:HB69)</f>
        <v>1356.9075599999996</v>
      </c>
      <c r="HC70" s="42">
        <f t="shared" si="22"/>
        <v>1360.3060899999996</v>
      </c>
      <c r="HD70" s="42">
        <f>SUM(HD40:HD69)</f>
        <v>1433.1823301200002</v>
      </c>
      <c r="HE70" s="43">
        <f>SUM(HE40:HE69)</f>
        <v>2038.7382699999998</v>
      </c>
      <c r="HF70" s="43">
        <f>SUM(HF40:HF69)</f>
        <v>838.48450000000003</v>
      </c>
      <c r="HG70" s="43">
        <f>SUM(HG40:HG69)</f>
        <v>1584.3609999999996</v>
      </c>
      <c r="HH70" s="43">
        <f t="shared" ref="HH70:HJ70" si="23">SUM(HH40:HH69)</f>
        <v>1149.6727999999998</v>
      </c>
      <c r="HI70" s="43">
        <f t="shared" si="23"/>
        <v>838.43619000000012</v>
      </c>
      <c r="HJ70" s="43">
        <f t="shared" si="23"/>
        <v>1016.1630500000001</v>
      </c>
      <c r="HK70" s="43">
        <v>941.61253999999985</v>
      </c>
      <c r="HL70" s="43">
        <v>831.05253999999991</v>
      </c>
      <c r="HM70" s="43">
        <v>875.38617999999985</v>
      </c>
      <c r="HN70" s="43">
        <v>929.63476000000014</v>
      </c>
      <c r="HO70" s="43">
        <v>892.90027999999995</v>
      </c>
      <c r="HP70" s="43">
        <f>SUM(HP40:HP69)</f>
        <v>746.12028000000021</v>
      </c>
      <c r="HQ70" s="43">
        <f t="shared" ref="HQ70:IE70" si="24">SUM(HQ40:HQ69)</f>
        <v>1238.30267</v>
      </c>
      <c r="HR70" s="43">
        <f t="shared" si="24"/>
        <v>925.53912000000003</v>
      </c>
      <c r="HS70" s="43">
        <f t="shared" si="24"/>
        <v>782.76270999999997</v>
      </c>
      <c r="HT70" s="43">
        <f t="shared" si="24"/>
        <v>789.31151000000011</v>
      </c>
      <c r="HU70" s="43">
        <f t="shared" si="24"/>
        <v>684.73766000000001</v>
      </c>
      <c r="HV70" s="45">
        <f t="shared" si="24"/>
        <v>706.98869000000002</v>
      </c>
      <c r="HW70" s="120">
        <f t="shared" si="24"/>
        <v>873.45120000000009</v>
      </c>
      <c r="HX70" s="43">
        <f t="shared" si="24"/>
        <v>1080.2983800000002</v>
      </c>
      <c r="HY70" s="43">
        <f t="shared" si="24"/>
        <v>1267.2469500000002</v>
      </c>
      <c r="HZ70" s="43">
        <f t="shared" si="24"/>
        <v>1112.7234400000002</v>
      </c>
      <c r="IA70" s="43">
        <f t="shared" si="24"/>
        <v>1359.4753100000003</v>
      </c>
      <c r="IB70" s="43">
        <f t="shared" si="24"/>
        <v>970.40736000000004</v>
      </c>
      <c r="IC70" s="43">
        <f t="shared" si="24"/>
        <v>1345.41094</v>
      </c>
      <c r="ID70" s="43">
        <f t="shared" si="24"/>
        <v>1047.1195499999999</v>
      </c>
      <c r="IE70" s="43">
        <f t="shared" si="24"/>
        <v>1188.0977799999998</v>
      </c>
      <c r="IF70" s="43">
        <f t="shared" ref="IF70:IO70" si="25">SUM(IF40:IF69)</f>
        <v>881.31427000000008</v>
      </c>
      <c r="IG70" s="43">
        <f t="shared" si="25"/>
        <v>1401.9535200000003</v>
      </c>
      <c r="IH70" s="43">
        <f t="shared" si="25"/>
        <v>1384.8131799999999</v>
      </c>
      <c r="II70" s="121">
        <f t="shared" si="25"/>
        <v>1789.2997599999999</v>
      </c>
      <c r="IJ70" s="122">
        <f t="shared" si="25"/>
        <v>1241.7574300000001</v>
      </c>
      <c r="IK70" s="122">
        <f t="shared" si="25"/>
        <v>1585.7497799999999</v>
      </c>
      <c r="IL70" s="122">
        <f t="shared" si="25"/>
        <v>1244.1913200000001</v>
      </c>
      <c r="IM70" s="122">
        <f t="shared" si="25"/>
        <v>1897.2005800000002</v>
      </c>
      <c r="IN70" s="122">
        <f t="shared" si="25"/>
        <v>1470.3500105399999</v>
      </c>
      <c r="IO70" s="122">
        <f t="shared" ca="1" si="25"/>
        <v>964.77317999999991</v>
      </c>
      <c r="IP70" s="122">
        <f t="shared" ref="IP70:IR70" si="26">SUM(IP40:IP69)</f>
        <v>1769.0706400000001</v>
      </c>
      <c r="IQ70" s="122">
        <f t="shared" si="26"/>
        <v>1458.84925</v>
      </c>
      <c r="IR70" s="122">
        <f t="shared" si="26"/>
        <v>960.25389000000018</v>
      </c>
      <c r="IS70" s="122">
        <f t="shared" ref="IS70:IT70" si="27">SUM(IS40:IS69)</f>
        <v>1016.3606099999998</v>
      </c>
      <c r="IT70" s="122">
        <f t="shared" si="27"/>
        <v>1486.6240200000004</v>
      </c>
      <c r="IU70" s="122">
        <f t="shared" ref="IU70:IV70" si="28">SUM(IU40:IU69)</f>
        <v>1564.1843699999999</v>
      </c>
      <c r="IV70" s="122">
        <f t="shared" si="28"/>
        <v>1275.4305199999999</v>
      </c>
      <c r="IW70" s="122">
        <f t="shared" ref="IW70:IX70" si="29">SUM(IW40:IW69)</f>
        <v>6170.8942299999999</v>
      </c>
      <c r="IX70" s="122">
        <f t="shared" si="29"/>
        <v>996.04638999999997</v>
      </c>
      <c r="IY70" s="122">
        <f t="shared" ref="IY70:IZ70" si="30">SUM(IY40:IY69)</f>
        <v>1321.5050100000001</v>
      </c>
      <c r="IZ70" s="122">
        <f t="shared" si="30"/>
        <v>1669.1737699999999</v>
      </c>
      <c r="JA70" s="122">
        <f t="shared" ref="JA70" si="31">SUM(JA40:JA69)</f>
        <v>1483.9440499999998</v>
      </c>
      <c r="JB70" s="122">
        <f t="shared" ref="JB70:JH70" si="32">SUM(JB40:JB69)</f>
        <v>950.49628000000007</v>
      </c>
      <c r="JC70" s="122">
        <f t="shared" si="32"/>
        <v>811.80579999999998</v>
      </c>
      <c r="JD70" s="122">
        <f t="shared" si="32"/>
        <v>823.0654199999999</v>
      </c>
      <c r="JE70" s="122">
        <f t="shared" si="32"/>
        <v>666.11006000000009</v>
      </c>
      <c r="JF70" s="122">
        <f t="shared" si="32"/>
        <v>628.39322099999981</v>
      </c>
      <c r="JG70" s="122">
        <f t="shared" si="32"/>
        <v>1423.3752100000002</v>
      </c>
      <c r="JH70" s="122">
        <f t="shared" si="32"/>
        <v>499.4196199999999</v>
      </c>
      <c r="JI70" s="122">
        <f t="shared" ref="JI70:JJ70" si="33">SUM(JI40:JI69)</f>
        <v>812.53386999999998</v>
      </c>
      <c r="JJ70" s="122">
        <f t="shared" si="33"/>
        <v>843.81904000000009</v>
      </c>
      <c r="JK70" s="122">
        <f t="shared" ref="JK70:JL70" si="34">SUM(JK40:JK69)</f>
        <v>1180.0500199999999</v>
      </c>
      <c r="JL70" s="122">
        <f t="shared" si="34"/>
        <v>714.99543000000006</v>
      </c>
    </row>
    <row r="72" spans="2:272" ht="15.75" x14ac:dyDescent="0.3">
      <c r="B72" s="18" t="s">
        <v>15</v>
      </c>
      <c r="D72" s="12"/>
    </row>
    <row r="73" spans="2:272" ht="15.75" x14ac:dyDescent="0.3">
      <c r="B73" s="18" t="s">
        <v>38</v>
      </c>
      <c r="D73" s="12"/>
    </row>
    <row r="74" spans="2:272" ht="15.75" x14ac:dyDescent="0.3">
      <c r="B74" s="18" t="s">
        <v>19</v>
      </c>
      <c r="D74" s="16"/>
    </row>
    <row r="75" spans="2:272" x14ac:dyDescent="0.25">
      <c r="B75" s="14"/>
      <c r="C75" s="14"/>
      <c r="D75" s="14"/>
    </row>
    <row r="76" spans="2:272" x14ac:dyDescent="0.25">
      <c r="B76" s="14"/>
      <c r="C76" s="14"/>
      <c r="D76" s="14"/>
    </row>
    <row r="77" spans="2:272" x14ac:dyDescent="0.25">
      <c r="B77" s="15"/>
      <c r="C77" s="12"/>
      <c r="D77" s="12"/>
    </row>
    <row r="78" spans="2:272" x14ac:dyDescent="0.25">
      <c r="B78" s="15"/>
      <c r="C78" s="12"/>
      <c r="D78" s="12"/>
    </row>
    <row r="79" spans="2:272" x14ac:dyDescent="0.25">
      <c r="B79" s="15"/>
      <c r="C79" s="12"/>
      <c r="D79" s="12"/>
    </row>
    <row r="80" spans="2:272" x14ac:dyDescent="0.25">
      <c r="B80" s="15"/>
      <c r="C80" s="12"/>
      <c r="D80" s="12"/>
    </row>
  </sheetData>
  <sortState ref="B7:B30">
    <sortCondition ref="B7"/>
  </sortState>
  <mergeCells count="5">
    <mergeCell ref="CI2:CL2"/>
    <mergeCell ref="O2:R2"/>
    <mergeCell ref="BK2:BN2"/>
    <mergeCell ref="DG2:DJ2"/>
    <mergeCell ref="EQ2:ET2"/>
  </mergeCells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ME009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Ivan Damonte</cp:lastModifiedBy>
  <cp:lastPrinted>2019-07-04T19:53:51Z</cp:lastPrinted>
  <dcterms:created xsi:type="dcterms:W3CDTF">2016-03-08T17:29:31Z</dcterms:created>
  <dcterms:modified xsi:type="dcterms:W3CDTF">2024-07-29T12:26:21Z</dcterms:modified>
</cp:coreProperties>
</file>